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0"/>
  <workbookPr/>
  <mc:AlternateContent xmlns:mc="http://schemas.openxmlformats.org/markup-compatibility/2006">
    <mc:Choice Requires="x15">
      <x15ac:absPath xmlns:x15ac="http://schemas.microsoft.com/office/spreadsheetml/2010/11/ac" url="https://pomtechpark-my.sharepoint.com/personal/nusa_lisjak_p-tech_si/Documents/Namizje/RISE/Najnovejše verzije toolov/"/>
    </mc:Choice>
  </mc:AlternateContent>
  <xr:revisionPtr revIDLastSave="41" documentId="13_ncr:1_{6735F195-A400-4C87-8F0F-78166F7C1367}" xr6:coauthVersionLast="47" xr6:coauthVersionMax="47" xr10:uidLastSave="{F98BB742-3F67-4535-9FD0-13BD3EFDEC48}"/>
  <bookViews>
    <workbookView xWindow="-120" yWindow="-120" windowWidth="29040" windowHeight="15840" firstSheet="12" activeTab="12" xr2:uid="{94FD7B16-5CC3-4BE5-B04A-52B188E84E65}"/>
  </bookViews>
  <sheets>
    <sheet name="INSTRUCTIONS" sheetId="7" r:id="rId1"/>
    <sheet name="SCORE OVERVIEW" sheetId="8" r:id="rId2"/>
    <sheet name="NA" sheetId="2" state="hidden" r:id="rId3"/>
    <sheet name="Digital Culture" sheetId="4" r:id="rId4"/>
    <sheet name="Digital Supply Chain" sheetId="5" r:id="rId5"/>
    <sheet name="Automation" sheetId="16" r:id="rId6"/>
    <sheet name="Digital Customer Experience" sheetId="10" r:id="rId7"/>
    <sheet name="Customer Data Privacy &amp; Ethics" sheetId="11" r:id="rId8"/>
    <sheet name="Digital Twin Technology" sheetId="12" r:id="rId9"/>
    <sheet name="Continuous Innovation and Impr." sheetId="13" r:id="rId10"/>
    <sheet name="Advanced Cybersecurity" sheetId="14" r:id="rId11"/>
    <sheet name="AI Driven Business Operations" sheetId="15" r:id="rId12"/>
    <sheet name="Sustainable&amp;GreenDigitalization" sheetId="9"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9" l="1"/>
  <c r="D13" i="9"/>
  <c r="D17" i="9"/>
  <c r="D21" i="9"/>
  <c r="D5" i="9"/>
  <c r="D9" i="15"/>
  <c r="D13" i="15"/>
  <c r="D17" i="15"/>
  <c r="D21" i="15"/>
  <c r="D5" i="15"/>
  <c r="D9" i="14"/>
  <c r="D13" i="14"/>
  <c r="D17" i="14"/>
  <c r="D21" i="14"/>
  <c r="D5" i="14"/>
  <c r="D9" i="13"/>
  <c r="D13" i="13"/>
  <c r="D17" i="13"/>
  <c r="D21" i="13"/>
  <c r="D5" i="13"/>
  <c r="D9" i="12"/>
  <c r="D13" i="12"/>
  <c r="D17" i="12"/>
  <c r="D5" i="12"/>
  <c r="D9" i="11"/>
  <c r="D13" i="11"/>
  <c r="D17" i="11"/>
  <c r="D21" i="11"/>
  <c r="D5" i="11"/>
  <c r="D9" i="10"/>
  <c r="D13" i="10"/>
  <c r="D17" i="10"/>
  <c r="D21" i="10"/>
  <c r="D25" i="10"/>
  <c r="D29" i="10"/>
  <c r="D5" i="10"/>
  <c r="D9" i="16"/>
  <c r="D13" i="16"/>
  <c r="D17" i="16"/>
  <c r="D21" i="16"/>
  <c r="D5" i="16"/>
  <c r="D9" i="5"/>
  <c r="D13" i="5"/>
  <c r="D17" i="5"/>
  <c r="D5" i="5"/>
  <c r="D33" i="4"/>
  <c r="D29" i="4"/>
  <c r="D25" i="4"/>
  <c r="D21" i="4"/>
  <c r="D17" i="4"/>
  <c r="D13" i="4"/>
  <c r="D9" i="4"/>
  <c r="D5" i="4"/>
  <c r="D16" i="8"/>
  <c r="H16" i="8" s="1"/>
  <c r="D15" i="8"/>
  <c r="E15" i="8" s="1"/>
  <c r="D14" i="8"/>
  <c r="E14" i="8" s="1"/>
  <c r="D13" i="8"/>
  <c r="H13" i="8" s="1"/>
  <c r="D12" i="8"/>
  <c r="E12" i="8" s="1"/>
  <c r="D11" i="8"/>
  <c r="H11" i="8" s="1"/>
  <c r="D10" i="8"/>
  <c r="E10" i="8" s="1"/>
  <c r="D9" i="8"/>
  <c r="H9" i="8" s="1"/>
  <c r="F21" i="16"/>
  <c r="F17" i="16"/>
  <c r="F13" i="16"/>
  <c r="F9" i="16"/>
  <c r="F5" i="16"/>
  <c r="D8" i="8"/>
  <c r="E8" i="8" s="1"/>
  <c r="F21" i="15"/>
  <c r="F17" i="15"/>
  <c r="F13" i="15"/>
  <c r="F9" i="15"/>
  <c r="F5" i="15"/>
  <c r="F21" i="14"/>
  <c r="F17" i="14"/>
  <c r="F13" i="14"/>
  <c r="F9" i="14"/>
  <c r="F5" i="14"/>
  <c r="F21" i="13"/>
  <c r="F17" i="13"/>
  <c r="F13" i="13"/>
  <c r="F9" i="13"/>
  <c r="F5" i="13"/>
  <c r="E16" i="8" l="1"/>
  <c r="H15" i="8"/>
  <c r="H14" i="8"/>
  <c r="E13" i="8"/>
  <c r="H12" i="8"/>
  <c r="E11" i="8"/>
  <c r="H10" i="8"/>
  <c r="H8" i="8"/>
  <c r="E9" i="8"/>
  <c r="F21" i="10"/>
  <c r="F25" i="10"/>
  <c r="F29" i="10"/>
  <c r="F17" i="12"/>
  <c r="F13" i="12"/>
  <c r="F9" i="12"/>
  <c r="F5" i="12"/>
  <c r="F21" i="11"/>
  <c r="F17" i="11"/>
  <c r="F13" i="11"/>
  <c r="F9" i="11"/>
  <c r="F5" i="11"/>
  <c r="F17" i="10"/>
  <c r="F13" i="10"/>
  <c r="F9" i="10"/>
  <c r="F5" i="10"/>
  <c r="F21" i="9"/>
  <c r="F17" i="9"/>
  <c r="F13" i="9"/>
  <c r="F9" i="9"/>
  <c r="F5" i="9"/>
  <c r="D7" i="8"/>
  <c r="H7" i="8" s="1"/>
  <c r="F17" i="5"/>
  <c r="F13" i="5"/>
  <c r="F9" i="5"/>
  <c r="F5" i="5"/>
  <c r="F9" i="4"/>
  <c r="F33" i="4"/>
  <c r="F29" i="4"/>
  <c r="F25" i="4"/>
  <c r="F21" i="4"/>
  <c r="F17" i="4"/>
  <c r="F13" i="4"/>
  <c r="F5" i="4"/>
  <c r="E7" i="8" l="1"/>
  <c r="F17" i="8"/>
  <c r="D17" i="8" s="1"/>
</calcChain>
</file>

<file path=xl/sharedStrings.xml><?xml version="1.0" encoding="utf-8"?>
<sst xmlns="http://schemas.openxmlformats.org/spreadsheetml/2006/main" count="587" uniqueCount="493">
  <si>
    <r>
      <t xml:space="preserve">The </t>
    </r>
    <r>
      <rPr>
        <b/>
        <sz val="11"/>
        <color rgb="FF10766A"/>
        <rFont val="Aptos Narrow"/>
        <family val="2"/>
        <scheme val="minor"/>
      </rPr>
      <t xml:space="preserve">RISE Digital Readiness Assessment Tool </t>
    </r>
    <r>
      <rPr>
        <sz val="11"/>
        <color theme="1"/>
        <rFont val="Aptos Narrow"/>
        <family val="2"/>
        <charset val="238"/>
        <scheme val="minor"/>
      </rPr>
      <t>is designed to evaluate SME readiness for adopting key digital technology solutions. The purpose of the Tool is to identify the most appropriate digital technologies to support their transformation. The main outcome is a clear SME profile by maturity level  and  to create a technology solution match based on SME-specific KPI inputs.
This tool is meant to guide structured advisory — it is not a certification or audit tool. It supports SME advisors in assessing digital maturity across key thematic areas. It is semi-automated and structured to be used before, during, and after a guided conversation with the company.</t>
    </r>
  </si>
  <si>
    <r>
      <rPr>
        <b/>
        <sz val="11"/>
        <color theme="1"/>
        <rFont val="Aptos Narrow"/>
        <family val="2"/>
        <scheme val="minor"/>
      </rPr>
      <t>Each KPI sheet (Excel tab) follows a standardized structure:</t>
    </r>
    <r>
      <rPr>
        <sz val="11"/>
        <color theme="1"/>
        <rFont val="Aptos Narrow"/>
        <family val="2"/>
        <charset val="238"/>
        <scheme val="minor"/>
      </rPr>
      <t xml:space="preserve">
Column A: Subcategory – Assessment dimension (e.g. training, process automation).
Column B: Question  – Clarifies what is being evaluated.
Column C: Score – Score – Advisor enters a value (1, 2, 3, 4 or 'Non Applicable').
Column D: Score Description - Clarifies score interpretation (populated automatically based on the score).
Column F: Action – Possible actions and steps for improvement (populated automatically based on the score).
Column H: Service Provider - Free-text field for service and solution suggestions.
Column I: Comments  - Free-text field for qualitative notes.
No changes are needed in the "OVERVIEW" tab — it will update automatically.</t>
    </r>
  </si>
  <si>
    <t>Step-by-Step Instructions for Using the RISE Digital Readiness Assessment Tool</t>
  </si>
  <si>
    <t>1. Before the Interview</t>
  </si>
  <si>
    <r>
      <rPr>
        <b/>
        <sz val="11"/>
        <color theme="1"/>
        <rFont val="Aptos Narrow"/>
        <family val="2"/>
        <scheme val="minor"/>
      </rPr>
      <t>1.1 Contact the SME and explain the objective</t>
    </r>
    <r>
      <rPr>
        <sz val="11"/>
        <color theme="1"/>
        <rFont val="Aptos Narrow"/>
        <family val="2"/>
        <charset val="238"/>
        <scheme val="minor"/>
      </rPr>
      <t>: to assess digital maturity and identify opportunities for support.-
If possible ask the SME if any digital areas are of particular interest or concern (e.g. automation, customer data, sustainability). Based on their input, pre-select the relevant KPI sheets from the file (the ones which could be a priority for further discussion).</t>
    </r>
  </si>
  <si>
    <r>
      <rPr>
        <b/>
        <sz val="11"/>
        <color rgb="FFC00000"/>
        <rFont val="Aptos Narrow"/>
        <family val="2"/>
        <scheme val="minor"/>
      </rPr>
      <t>Note:</t>
    </r>
    <r>
      <rPr>
        <sz val="11"/>
        <color theme="1"/>
        <rFont val="Aptos Narrow"/>
        <family val="2"/>
        <charset val="238"/>
        <scheme val="minor"/>
      </rPr>
      <t xml:space="preserve"> Mentors do </t>
    </r>
    <r>
      <rPr>
        <b/>
        <sz val="11"/>
        <color theme="1"/>
        <rFont val="Aptos Narrow"/>
        <family val="2"/>
        <scheme val="minor"/>
      </rPr>
      <t>not need to complete all KPI categories or all questions</t>
    </r>
    <r>
      <rPr>
        <sz val="11"/>
        <color theme="1"/>
        <rFont val="Aptos Narrow"/>
        <family val="2"/>
        <charset val="238"/>
        <scheme val="minor"/>
      </rPr>
      <t xml:space="preserve"> within each KPI. The tool is intentionally designed to be modular and adaptable. You should only assess the KPIs and specific questions (rows) that are relevant to the SME’s business model, digital priorities, or sector.
If a particular </t>
    </r>
    <r>
      <rPr>
        <b/>
        <sz val="11"/>
        <color theme="1"/>
        <rFont val="Aptos Narrow"/>
        <family val="2"/>
        <scheme val="minor"/>
      </rPr>
      <t>KPI category or a specific question within a KPI tab is not applicable</t>
    </r>
    <r>
      <rPr>
        <sz val="11"/>
        <color theme="1"/>
        <rFont val="Aptos Narrow"/>
        <family val="2"/>
        <charset val="238"/>
        <scheme val="minor"/>
      </rPr>
      <t xml:space="preserve">, the following options are available: Skip the question or leave the score (Column C) empty or select the "Not Applicable" option from the dropdown in Column C.
</t>
    </r>
    <r>
      <rPr>
        <i/>
        <sz val="11"/>
        <color theme="0" tint="-0.499984740745262"/>
        <rFont val="Aptos Narrow"/>
        <family val="2"/>
        <scheme val="minor"/>
      </rPr>
      <t>Unscored (blank or N/A) rows will automatically be excluded from the average score calculation for that KPI. This ensures that the overall maturity assessment (in the SCORE OVERVIEW tab) remains accurate and relevant, based only on applicable areas.</t>
    </r>
  </si>
  <si>
    <t>2. During the Interview</t>
  </si>
  <si>
    <r>
      <t xml:space="preserve">
</t>
    </r>
    <r>
      <rPr>
        <b/>
        <sz val="11"/>
        <color theme="1"/>
        <rFont val="Aptos Narrow"/>
        <family val="2"/>
        <scheme val="minor"/>
      </rPr>
      <t>2.1 For each KPI, ask the SME targeted questions to assess maturity and enter a score</t>
    </r>
    <r>
      <rPr>
        <sz val="11"/>
        <color theme="1"/>
        <rFont val="Aptos Narrow"/>
        <family val="2"/>
        <charset val="238"/>
        <scheme val="minor"/>
      </rPr>
      <t xml:space="preserve">:
Score 1 – Basic
</t>
    </r>
    <r>
      <rPr>
        <i/>
        <sz val="11"/>
        <color theme="0" tint="-0.499984740745262"/>
        <rFont val="Aptos Narrow"/>
        <family val="2"/>
        <scheme val="minor"/>
      </rPr>
      <t>Limited awareness and minimal digital adoption. Few or no structured processes. Digital culture and innovation are underdeveloped.</t>
    </r>
    <r>
      <rPr>
        <sz val="11"/>
        <color theme="1"/>
        <rFont val="Aptos Narrow"/>
        <family val="2"/>
        <charset val="238"/>
        <scheme val="minor"/>
      </rPr>
      <t xml:space="preserve">
Score 2 – Intermediate
</t>
    </r>
    <r>
      <rPr>
        <i/>
        <sz val="11"/>
        <color theme="0" tint="-0.499984740745262"/>
        <rFont val="Aptos Narrow"/>
        <family val="2"/>
        <scheme val="minor"/>
      </rPr>
      <t>Some technologies or practices are used. Digital tools are partially integrated. Awareness is growing and structured efforts are emerging.</t>
    </r>
    <r>
      <rPr>
        <sz val="11"/>
        <color theme="1"/>
        <rFont val="Aptos Narrow"/>
        <family val="2"/>
        <charset val="238"/>
        <scheme val="minor"/>
      </rPr>
      <t xml:space="preserve">
Score 3 – Advanced
</t>
    </r>
    <r>
      <rPr>
        <i/>
        <sz val="11"/>
        <color theme="0" tint="-0.499984740745262"/>
        <rFont val="Aptos Narrow"/>
        <family val="2"/>
        <scheme val="minor"/>
      </rPr>
      <t xml:space="preserve">High digital maturity. Digital solutions are strategically integrated. Culture supports innovation, with advanced tools used proactively.
</t>
    </r>
    <r>
      <rPr>
        <sz val="11"/>
        <rFont val="Aptos Narrow"/>
        <family val="2"/>
        <scheme val="minor"/>
      </rPr>
      <t>Score 4 - Pioneer</t>
    </r>
    <r>
      <rPr>
        <i/>
        <sz val="11"/>
        <color theme="0" tint="-0.499984740745262"/>
        <rFont val="Aptos Narrow"/>
        <family val="2"/>
        <scheme val="minor"/>
      </rPr>
      <t xml:space="preserve">
Highest possible level - no additional actions will be generated.</t>
    </r>
    <r>
      <rPr>
        <sz val="11"/>
        <color theme="1"/>
        <rFont val="Aptos Narrow"/>
        <family val="2"/>
        <charset val="238"/>
        <scheme val="minor"/>
      </rPr>
      <t xml:space="preserve">
The </t>
    </r>
    <r>
      <rPr>
        <b/>
        <sz val="11"/>
        <color theme="1"/>
        <rFont val="Aptos Narrow"/>
        <family val="2"/>
        <scheme val="minor"/>
      </rPr>
      <t>SCORE OVERVIEW</t>
    </r>
    <r>
      <rPr>
        <sz val="11"/>
        <color theme="1"/>
        <rFont val="Aptos Narrow"/>
        <family val="2"/>
        <charset val="238"/>
        <scheme val="minor"/>
      </rPr>
      <t xml:space="preserve"> tab will automatically average these scores per KPI and assign a readiness level (Lowest – Highest) based on predefined thresholds. This is a general indicator to support interpretation and reporting.
</t>
    </r>
  </si>
  <si>
    <r>
      <rPr>
        <b/>
        <sz val="11"/>
        <color theme="1"/>
        <rFont val="Aptos Narrow"/>
        <family val="2"/>
        <scheme val="minor"/>
      </rPr>
      <t>2.2 Review Automatically Generated Actions (Column F)</t>
    </r>
    <r>
      <rPr>
        <sz val="11"/>
        <color theme="1"/>
        <rFont val="Aptos Narrow"/>
        <family val="2"/>
        <charset val="238"/>
        <scheme val="minor"/>
      </rPr>
      <t xml:space="preserve">
After entering a score, Column F provides an auto-filled, tailored action proposal. These actions are predefined per subcategory and tailored to the score (1, 2, or 3). Use them as talking points for improvement or as direct recommendations for follow-up.</t>
    </r>
  </si>
  <si>
    <r>
      <rPr>
        <b/>
        <sz val="11"/>
        <color theme="1"/>
        <rFont val="Aptos Narrow"/>
        <family val="2"/>
        <scheme val="minor"/>
      </rPr>
      <t>2.3 Add Qualitative Insights (Column I)</t>
    </r>
    <r>
      <rPr>
        <sz val="11"/>
        <color theme="1"/>
        <rFont val="Aptos Narrow"/>
        <family val="2"/>
        <charset val="238"/>
        <scheme val="minor"/>
      </rPr>
      <t xml:space="preserve">
Document useful context, including:
- Current tools, systems, or practices in use
- Strategic objectives or blockers
- Key quotes or expressed preferences (e.g. desire for automation, resistance to cloud tools)</t>
    </r>
  </si>
  <si>
    <t>3. After the Interview</t>
  </si>
  <si>
    <r>
      <rPr>
        <b/>
        <sz val="11"/>
        <color theme="1"/>
        <rFont val="Aptos Narrow"/>
        <family val="2"/>
        <scheme val="minor"/>
      </rPr>
      <t>3.1 Analyze the Results</t>
    </r>
    <r>
      <rPr>
        <sz val="11"/>
        <color theme="1"/>
        <rFont val="Aptos Narrow"/>
        <family val="2"/>
        <charset val="238"/>
        <scheme val="minor"/>
      </rPr>
      <t xml:space="preserve">
Go to the SCORE OVERVIEW tab:
- Review average scores per KPI.
- Use the Mapped Readiness Band (Lowest to Highest) as a starting point for the summary report.
</t>
    </r>
    <r>
      <rPr>
        <sz val="11"/>
        <color theme="1"/>
        <rFont val="Aptos Narrow"/>
        <family val="2"/>
        <scheme val="minor"/>
      </rPr>
      <t>Identify:</t>
    </r>
    <r>
      <rPr>
        <sz val="11"/>
        <color theme="1"/>
        <rFont val="Aptos Narrow"/>
        <family val="2"/>
        <charset val="238"/>
        <scheme val="minor"/>
      </rPr>
      <t xml:space="preserve">
- Strongest and weakest KPI areas
- Areas with actionable next steps (based on Column F)</t>
    </r>
  </si>
  <si>
    <r>
      <rPr>
        <b/>
        <sz val="11"/>
        <color theme="1"/>
        <rFont val="Aptos Narrow"/>
        <family val="2"/>
        <scheme val="minor"/>
      </rPr>
      <t>3.2 Explore Support Options</t>
    </r>
    <r>
      <rPr>
        <sz val="11"/>
        <color theme="1"/>
        <rFont val="Aptos Narrow"/>
        <family val="2"/>
        <charset val="238"/>
        <scheme val="minor"/>
      </rPr>
      <t xml:space="preserve">
Based on selected KPI(s) and proposed actions, browse the B2GreenHub/RISE provider database.
Match the SME’s needs to available experts, solution providers, testing centres or infrastructure.
Include a recommendations regarding available financial instruments and grants.</t>
    </r>
  </si>
  <si>
    <r>
      <rPr>
        <b/>
        <sz val="11"/>
        <color theme="1"/>
        <rFont val="Aptos Narrow"/>
        <family val="2"/>
        <scheme val="minor"/>
      </rPr>
      <t>3.3 Create a Summary Report</t>
    </r>
    <r>
      <rPr>
        <sz val="11"/>
        <color theme="1"/>
        <rFont val="Aptos Narrow"/>
        <family val="2"/>
        <charset val="238"/>
        <scheme val="minor"/>
      </rPr>
      <t xml:space="preserve">
Use the RISE report template to create an assessment summary report (for additional support review Mentor Academy - MODULE 3) and deliver it to the SME to guide the next steps in their digital transformation journey.</t>
    </r>
  </si>
  <si>
    <t>Nr.</t>
  </si>
  <si>
    <t>Title</t>
  </si>
  <si>
    <t>Avrg. Score</t>
  </si>
  <si>
    <t>Mapped Readiness Band</t>
  </si>
  <si>
    <t>Description</t>
  </si>
  <si>
    <t>Average KPI Score</t>
  </si>
  <si>
    <t>KPI 1</t>
  </si>
  <si>
    <t xml:space="preserve"> Digital Culture</t>
  </si>
  <si>
    <t>1.00 – 1.39</t>
  </si>
  <si>
    <t>Lowest</t>
  </si>
  <si>
    <t>KPI 2</t>
  </si>
  <si>
    <t>Digital Supply Chain</t>
  </si>
  <si>
    <t>1.40 – 1.89</t>
  </si>
  <si>
    <t>Low</t>
  </si>
  <si>
    <t>KPI 3</t>
  </si>
  <si>
    <t>Automation</t>
  </si>
  <si>
    <t>1.90 – 2.49</t>
  </si>
  <si>
    <t>Medium</t>
  </si>
  <si>
    <t>KPI 4</t>
  </si>
  <si>
    <t>Digital Customer Experience</t>
  </si>
  <si>
    <t>2.50 – 3.09</t>
  </si>
  <si>
    <t>High</t>
  </si>
  <si>
    <t>KPI 5</t>
  </si>
  <si>
    <t>Customer Data Privacy &amp; Ethics</t>
  </si>
  <si>
    <t>3.10 – 4.00</t>
  </si>
  <si>
    <t>Highest</t>
  </si>
  <si>
    <t>KPI 6</t>
  </si>
  <si>
    <t>Digital Twin Technology</t>
  </si>
  <si>
    <t>KPI 7</t>
  </si>
  <si>
    <t>Continuous Innovation &amp; Improvement</t>
  </si>
  <si>
    <t>KPI 8</t>
  </si>
  <si>
    <t>Advanced Cybersecurity</t>
  </si>
  <si>
    <t>KPI 9</t>
  </si>
  <si>
    <t>AI-Driven Business Operations</t>
  </si>
  <si>
    <t>KPI 10</t>
  </si>
  <si>
    <t>Sustainable and Green Digitalization</t>
  </si>
  <si>
    <t>Total</t>
  </si>
  <si>
    <t>Not applicable</t>
  </si>
  <si>
    <t>KPI 1: Digital Culture</t>
  </si>
  <si>
    <t>KPI</t>
  </si>
  <si>
    <t>Question</t>
  </si>
  <si>
    <t xml:space="preserve">Score </t>
  </si>
  <si>
    <t>Score Description</t>
  </si>
  <si>
    <t>Actions</t>
  </si>
  <si>
    <t>Service provider (OPTIONAL)</t>
  </si>
  <si>
    <t>Comments</t>
  </si>
  <si>
    <t>How digitally skilled is the workforce?</t>
  </si>
  <si>
    <t>Basic (1) = Employes have minimal training.</t>
  </si>
  <si>
    <t>BASIC 
Offer foundational courses on essential digital tools like email, spreadsheets, and online collaboration platforms.
Pair less digitally skilled employees with more experienced colleagues for guidance and realworld applications.
Host practical sessions on digital tools, cybersecurity, and industry-specific software to boost hands-on learning.
Conduct digital skills assessments to identify missing knowledge and customize training programs accordingly.</t>
  </si>
  <si>
    <t>Intermediate (2) = Employees are trained when entering the company.</t>
  </si>
  <si>
    <t xml:space="preserve">INTERMEDIATE 
Ensure managers and leaders are well-versed in digital tools, so they can support their teams effectively.
Encourage employes to master specific digital tools and take on a mentorship role. 
Implement continuous learning opportunities such as monthly workshops, online courses, or microlearning modules to keep employees updated on emerging technologies and software.
Provide certifications for mastering specific digital tools and offer incentives or recognition for employees who complete upskilling programs.
Conduct periodic digital skills assessments to identify gaps and customize training programs accordingly. Provide employees with feedback and a roadmap for improvement.
Partner with software vendors to provide direct training on their tools.
Introduce training on AI and data analytics for relevant roles. </t>
  </si>
  <si>
    <t>Advanced (3) = All employes are regullary trained.</t>
  </si>
  <si>
    <t xml:space="preserve">ADVANCED 
Tailor training based on employees roles, skill levels, and future career paths.
Organize problem solving events to apply digital skills to real challenges.
Create a  space where employees can explore new tools.
Incentivize (financialy) employees to give recomendations for improvement, regardles of size and scope. </t>
  </si>
  <si>
    <t>Pioneer (4) = Employees are digitally fluent, continuously upskilled, and actively lead internal tech adoption and innovation efforts.</t>
  </si>
  <si>
    <t>Who handles the companies IT infrastructure?</t>
  </si>
  <si>
    <t>Basic (1) = Each employe handles their own IT.</t>
  </si>
  <si>
    <t>BASIC 
Create a basic IT policy that all employees must follow to ensure security and efficiency.
Prepeare a shared knowledge base/help desk to provide general guidance.
Require strong passwords, two factor authentication, and endpoint security software on all devices.
Offer a list of approved software, security tools, and configurations to maintain consistency across employees’ systems.
Mandate regular backups using cloud storage or external drives to prevent data loss.
Require employees to use a VPN when accessing company resources remotely to enhance security.
Regularly update employees on phishing attacks, malware threats, and other cybersecurity risks.
Define a clear process for handling IT emergencies or incidents beyond an employee’s expertise.</t>
  </si>
  <si>
    <t>Intermediate (2) =Small team/single employee.</t>
  </si>
  <si>
    <t>INTERMEDIATE 
Reduce on premise infrastructure and IT dependencies using cloud based solutions.
Utilize scripts and IT automation tools for software deployment, updates, and monitoring.
Use remote monitoring and management tools.
Establish a ticket system to track issues.
Ensure redundancy in crytical systems and ensure regural backups.</t>
  </si>
  <si>
    <t>Advanced (3) = The service is outsourced.
Advanced (3) = Dedicated IT team.</t>
  </si>
  <si>
    <t>ADVANCED (Outsourced) 
Ensure that contracts with the IT service provider include clear performance expectations, response times, and penalties for noncompliance.
Establish direct and efficient communication between in-house teams and the outsourced IT provider to resolve issues quickly.
Provide a local vorkspace for the providers employees to conduct regullar work on site.
Define clear escalation paths for unresolved IT issues to ensure critical problems are addressed promptly.
Regularly audit the providers security measures to ensure they align with industry standards and company policies.
Avoid hidden costs by ensuring the service provider offers clear and predictable pricing structures.
Ensure the contract specifies that the company retains ownership of all its data, even if the provider manages storage.
Work with the IT provider to explore new technologies and improvements that could benefit the business.
Verify that the IT provider adheres to relevant industry regulations.
ADVANCED (IT Team) 
Implement a IT service management system like Jira or Freshservice.
Regularly audit access controls and admin accounts.
Implement self-service portals and AI-driven chatbots for common IT requests.
Implement automated backups with offsite/cloud duplication.
Clearly define roles to prevent overlap and inefficiencies.</t>
  </si>
  <si>
    <t>Pioneer (4) = A strategic in-house IT team co-develops solutions with business units, using predictive tech and AI-driven monitoring.</t>
  </si>
  <si>
    <t>What level of digital infrastructure does the company have?</t>
  </si>
  <si>
    <t>Basic (1) = General IT systems such as personal computers, internal wi-fi network, work phones.</t>
  </si>
  <si>
    <t>BASIC 
Ensure that devices are modern and updated.
Move to cloud based solutions for scalability and cost efficiency.
Establish automated backup solutions and a disaster recovery plan.
Optimaze network performance and safety.
Ensure secure and efficient remote access through VPN.
Use standardized and updated software across all departments.
Implement firewalls, antivirus software, endpoint security, and regular security updates.</t>
  </si>
  <si>
    <t>Intermediate (2) = Legacy systems that are no longer produced or supported.
Intermediate (2) =Partially cloud based.</t>
  </si>
  <si>
    <t>INTERMEDIATE (Legacy systems) 
Identify all legacy systems and assess their risks, performance, and compatibility issues.
Determine mission critical software and hardware.
Ensure mission critical legacy infrastructure can be serviced and maintained.
Have a backup stock of legacy hardware.
Regullary backup leggacy software.
Run legacy applications on virtual machines to improve performance and security.
Reduce reliance on outdated equipment, by gradually replacing or upgrading equipment.
Build APIs to connect legacy systems with newer applications without a full replacement.
Replace critical legacy systems in stages to reduce disruption.
INTERMEDIATE (Cloud based) 
Conduct a risk to benefit assesment, wether a migration to the cloud is neccesarry for specific aplications.
Move more applications, databases, and services to the cloud to enhance scalability, security, and efficiency.
Implement multi factor authentication, encryption, and regular security audits to protect cloud data.
Define clear policies for cloud data storage, compliance, and access management.
Ensure cloud-based backups and disaster recovery plans to minimize downtime and data loss.
Regularly assess cloud service providers for cost, security, and performance to ensure alignment with business needs.</t>
  </si>
  <si>
    <t>Advanced (3) = Most systems are cloud-based with good security and accessibility, but integration across platforms is still limited.</t>
  </si>
  <si>
    <t>ADVANCED 
Conduct a risk to benefit assesment, wether certain aplications are at risk for being on the cloud.
Evaluate the benefits of hybrid cloud setups to reduce vendor lockin and improve reliability.
Set up an automated backup strategy across cloud regions.
Utilize content delivery networks to reduce latency.
Adopt serverless computing, microservices, and containerization (e.g., Kubernetes) for agility and scalability.
Ensure physical local backups.
Conduct regular cloud security and best practices training.</t>
  </si>
  <si>
    <t>Pioneer (4) = Fully integrated, cloud-native, secure, and scalable infrastructure supports AI, IoT, and real-time operations.</t>
  </si>
  <si>
    <t>Are there systems in place to protect your digital infrastructure from cyber threats?</t>
  </si>
  <si>
    <t>Basic (1) = Default security measures with limited protection.</t>
  </si>
  <si>
    <t>BASIC 
Require multi factor authentication for all logins to reduce unauthorized access risks.
Regularly patch operating systems, applications, and firmware.
Set up network firewalls to filter and monitor traffic.
Create encrypted, offsite backups to prevent data loss.
Educate employees on phishing and cybersecurity best practices.</t>
  </si>
  <si>
    <t>Intermediate (2) = Standard cybersecurity protocols in place.</t>
  </si>
  <si>
    <t>INTERMEDIATE 
Assess current security measures to identify vulnerabilities and areas for improvement. 
Require multiple authentication methods to access sensitive systems. 
Deploy advanced security solutions to detect and respond to threats in real time.
Ensure all software, firmware, and operating systems are updated to mitigate vulnerabilities. 
Limit user privileges based on roles. 
Divide networks into isolated segments to minimize damage from potential breaches. 
Encrypt data at rest and intransit to prevent unauthorized access. 
Limit USB and external drive usage to reduce malware risks. 
Restrict the execution of unauthorized applications to reduce the risk of malware.</t>
  </si>
  <si>
    <t>Advanced (3) = Advanced security measures including encryption .</t>
  </si>
  <si>
    <t>ADVANCED 
Adopt a Zero Trust model, requiring strict identity verification for every user and device. 
Conduct frequent penetration testing, vulnerability assessments, and compliance checks. Implement advanced endpoint detection and response solutions to detect and respond to threats in real time. 
Assess third-party vendors and implement strict security requirements. 
Regularly update employees on the latest cybersecurity threats and best practices. Isolate sensitive systems to limit lateral movement in case of a breach. 
Maintain offline backups to prevent ransomware damage. 
Ensure end-to-end encryption for all communications, including emails, messaging, and file transfers. 
Automate cloud security monitoring to detect misconfigurations. Regularly update and monitor firmware to prevent low-level attacks.</t>
  </si>
  <si>
    <t>Pioneer (4) = Cybersecurity is predictive and adaptive, powered by AI, with real-time threat detection and automated response systems.</t>
  </si>
  <si>
    <t>How are financial processes conducted?</t>
  </si>
  <si>
    <t>Basic (1) = Manual accounting and financial management.</t>
  </si>
  <si>
    <t>BASIC 
Adopt  accounting software like to automate financial transactions, invoicing, and reporting. 
Consider adopting an Enterprise resource planning system to integrate financial management with other business processes. 
Adopt an e-invoicing system to generate, send, and track invoices electronically, reducing manual data entry and errors. 
Connect business bank accounts directly to accounting software to automate reconciliation and transaction tracking. 
Provide training on accounting software, digital payment systems, and financial automation tools to enhance adoption and efficiency. 
Use e-signatures and automated approvals to speed up processing.</t>
  </si>
  <si>
    <t>Intermediate (2) = Some digital finance tools for accounting and reporting.</t>
  </si>
  <si>
    <t>INTERMEDIATE 
Connect accounting software with other systems like payroll, tax filing, or enterprise resource planning. 
Define clear digital procedures for budgeting, invoicing, and reporting to reduce inconsistencies. 
Upgrade to Cloud-Based Finance Systems. Enhance Security with multi factor authentication. 
Establish a data dashboard to analyze financial information in real time. 
Adopt real time financial reporting. 
Automate tax calculations and regulatory reporting to reduce compliance risks.</t>
  </si>
  <si>
    <t>Advanced (3) = Financial management is largely automated for standard processes like invoicing and reporting, but lacks real-time integration or predictive analytics.</t>
  </si>
  <si>
    <t>ADVANCED 
Implement AI driven financial forecasting to predict cash flow, expenses, and revenue trends. 
Utilize blockchain for enhanced security, transparency, and traceability of transactions. 
Create a digital twin of financial processes for real-time simulation of business decisions. 
Embed instant payments, buy now pay later, and digital wallets into financial operations.
Automate tracking of Environmental, Social, and Governance metrics for compliance and reporting.</t>
  </si>
  <si>
    <t>Pioneer (4) = Financial operations are fully digital, using real-time data, AI-driven forecasting, and automated workflows.</t>
  </si>
  <si>
    <t>What level of remote work does the company provide?</t>
  </si>
  <si>
    <t>Basic (1) = Remote work is not applicable.</t>
  </si>
  <si>
    <t>BASIC 
Research if there is a posibility to include remote work.
If you are considering it's implementation conduct a role-based assessment to determine which departments (e.g., administration, HR, finance, procurement, design, customer service) can operate partially or fully remotely. You can introduce hybrid work schedules for eligible staff, allowing 2–3 days of remote work per week based on role and project needs.</t>
  </si>
  <si>
    <t>Intermediate (2) = Some digital collaboration tools are used.</t>
  </si>
  <si>
    <t>INTERMEDIATE 
Create clear guidelines on eligibility, expectations, and responsibilities for remote work. 
Establish key performance indicators to measure productivity and efficiency remotely. 
Offer training sessions to employees on using remote tools and best practices for digital collaboration. 
Start with a trial phase, allowing certain teams or employees to work remotely and refine processes based on feedback. 
Educate leaders on managing remote teams effectively, fostering engagement, and tracking performance. 
Promote flexibility by allowing employees to test remote work setups before full implementation. 
Adopt a results driven approach where employees can work flexibly instead of requiring constant availability. 
Supply employees with laptops, headsets, and ergonomic accessories for effective remote work. 
Use analytics to track performance, collaboration, and employee well being in a remote setting. 
Ensure all employees use the same digital tools Expand the use of cloud storage for easy access to files. 
Encourage equal participation of remote and in-office employees in meetings and projects. 
Managers should hold frequent one-on-one and team check-ins to maintain engagement.</t>
  </si>
  <si>
    <t>Advanced (3) = Fully equipped for remote work with cloud based collaboration.</t>
  </si>
  <si>
    <t>ADVANCED 
Establish a dedicated helpdesk or chatbot for troubleshooting remote work issues.
 Allow employees to choose between full-remote, hybrid, or in-office work. 
Strengthen engagement with online social events and virtual coffee chats. 
Offer 24/7 helpdesk services or quick response times for remote employees. 
Focus on outcome-based performance rather than time spent online. 
Track employee performance and offer feedback remotely. 
Develop policies for hiring international remote employees and handling compliance. 
Ensure employees recive regullar periodic training.</t>
  </si>
  <si>
    <t>Pioneer (4) = Employees can work securely from anywhere with full access to all systems via cloud platforms and virtual collaboration tools.</t>
  </si>
  <si>
    <t>What is the companies online presence?</t>
  </si>
  <si>
    <t>Basic (1) = Basic website with company information.</t>
  </si>
  <si>
    <t>BASIC 
Ensure a modern, responsive design with clear navigation and a mobile device friendly layout. 
Make it easy for customers to reach out and inquire about services. 
Build credibility by showcasing real success stories. 
Become active on platforms like LinkedIn, Facebook, Instagram, or X, depending on the audience. 
Drive traffic and generate leads with targeted ad campaigns. 
Use Google Analytics to track visitor behavior and optimize the site accordingly.</t>
  </si>
  <si>
    <t>Intermediate (2) = Limited social media presence (1-2 posts per month).</t>
  </si>
  <si>
    <t>INTERMEDIATE 
Aim for at least 2-3 posts per week to stay visible and relevant .
Mix posts with blogs, videos, behind the scenes, customer stories, and product highlights. 
Ensure all platforms have consistent branding. 
Assign dedicated employees to manage social media accounts. 
Use targeted ads on Facebook, Instagram, or LinkedIn to reach a wider audience.</t>
  </si>
  <si>
    <t>Advanced (3) = Dedicated social media team (1-2 posts per day).</t>
  </si>
  <si>
    <t>ADVANCED 
Diversify content types. 
Create a mix of promotional, educational, and engaging posts to keep the audience interested. 
Regularly analyze post performance and engagement metrics. Have a clear view of the costa and benefits. 
Encourage employees and customers to share their experiences. 
Use contests to increase brand awareness and collect user-generated content. 
Prepare responses for potential negative comments or PR issues. 
Monitor online sentiment and address concerns proactively.</t>
  </si>
  <si>
    <t>Pioneer (4) = The company has a dynamic, AI-personalized online presence, optimized for engagement across multiple digital channels.</t>
  </si>
  <si>
    <t>What is the company’s approach to digital marketing?</t>
  </si>
  <si>
    <t>Basic (1) = Limited or no digital marketing efforts.</t>
  </si>
  <si>
    <t>BASIC 
Determine a target audience. Ensure the company has a professional, mobile friendly optimized website. 
Publish industry relevant content to attract and engage potential customers. 
Plan and post consistent content. Experiment with Google Ads and social media ads. 
Build an email list and send newsletters, offers, or updates. 
Set up google analytics and search console to track website performance. 
Use platforms like YouTube or TikTok for brand storytelling. 
Offer free resources such as: ebooks, case studies, articles, brochures, catalogs in exchange for contact details. 
Research how competitors use digital marketing and identify best practices.</t>
  </si>
  <si>
    <t>Intermediate (2) =Basic digital marketing through social media and online ads.</t>
  </si>
  <si>
    <t>INTERMEDIATE 
Understand how customers interact with online marketing and optimize accordingly. 
Use analytics tools to track performance and adjust strategies. 
Use platform specific strategies, including reels, stories, and live sessions. 
Partner with industry influencers for increased reach and credibility. 
Implement email marketing automation. 
Segment audiences and send personalized, value driven emails. 
Encourage repeat customers and referrals through incentives. 
Test emerging platforms like TikTok, Threads, or Whatsapp business.</t>
  </si>
  <si>
    <t>Advanced (3) = Marketing is guided by data insights for audience targeting and campaign optimization, but personalization and automation are still limited.</t>
  </si>
  <si>
    <t>ADVANCED 
Comply with data privacy regulations for responsible data use. 
Use predictive analytics for audience segmentation and personalization. 
Leverage AI support to optimize marketing campaigns in real time. 
Implement dynamic content strategies to deliver personalized content. 
Utilise a/b testing to refine marketing content. 
Train teams in data literacy and marketing analytics. 
Encourage a test and learn mindset for marketing content.</t>
  </si>
  <si>
    <t>Pioneer (4) = Marketing is automated and data-driven, using AI for personalized campaigns, performance tracking, and real-time targeting.</t>
  </si>
  <si>
    <t>KPI 2: Digital Supply Chain</t>
  </si>
  <si>
    <t>How digitalized is the supply chain?</t>
  </si>
  <si>
    <t>Basic (1) = Mostly manual and paper based.</t>
  </si>
  <si>
    <t>BASIC 
Replace paper based records with digital spreadsheets. 
Use tools like SAP Ariba, Coupa, or QuickBooks. 
Provide digital literacy training for employees. 
Train employees on phishing and cybersecurity best practices. 
Use barcode scanners and RFID to track inventory and shipments. 
Use consistent SKU codes, naming conventions, and units of measurement. 
Use real-time data for better stock visibility. 
Move from paper to e-invoicing and digital procurement systems.</t>
  </si>
  <si>
    <t>Intermediate (2) = Some digital tracking and automation.</t>
  </si>
  <si>
    <t>INTERMEDIATE 
Implement centralized digital platforms to unify data from different supply chain stages. 
Deploy IoT sensors and RFID for real time tracking of inventory and shipments. 
Use automated picking and sorting systems in warehouses. 
Implement smart shelves that track inventory levels in real time. 
Introduce automated guided vehicles in warehouses. 
Provide real time order tracking to customers.</t>
  </si>
  <si>
    <t>Advanced (3) = The supply chain is largely digitalized with real-time tracking, but predictive analytics and full automation are not yet integrated.</t>
  </si>
  <si>
    <t>ADVANCED 
Leverage AI and machine learning to predict demand fluctuations, optimize inventory levels, and identify potential supply chain disruptions before they occur. 
Implement blockchain technology to enhance traceability, reduce fraud, and ensure data integrity across all supply chain partners. 
Use digital tools to measure and optimize carbon footprint, energy consumption, and waste reduction across the supply chain. 
Adopt 5G technology to improve connectivity between IoT devices, enhance real time data processing, and enable seamless communication across the supply chain.</t>
  </si>
  <si>
    <t>Pioneer (4) = The supply chain is fully digital, integrated end-to-end with real-time tracking, predictive analytics, and autonomous decision-making.</t>
  </si>
  <si>
    <t>Who manages the supply chain operations?</t>
  </si>
  <si>
    <t>Basic (1) = Manual entry by employees.</t>
  </si>
  <si>
    <t>BASIC
Implement barcode and QR code scanning. 
Adopt RFID Technology Integrate enterprise resource planning software. 
Standardize data entry formats. 
Provide employee training on digital tools. 
Establish automated alerts for errors. 
Encourage leadership support for digital transformation.</t>
  </si>
  <si>
    <t>Intermediate (2) = Partially automated systems with human oversight.</t>
  </si>
  <si>
    <t>INTERMEDIATE 
Set up automated notifications for supply chain disruptions and anomalies. 
Implement real time dashboards for a unified view of the supply chain. 
Align processes across suppliers, manufacturers, and logistics for consistency. 
Transition to cloud platforms for seamless data access and collaboration. 
Use IoT sensors for realtime tracking of goods and assets. 
Utilize AI for predictive analytics in inventorya and demand forecasting. 
Train staff to work effectively with AI driven decision making tools.</t>
  </si>
  <si>
    <t>Advanced (3) = Fully automated supply chain management.</t>
  </si>
  <si>
    <t>ADVANCED 
Use digital twins to simulate and optimize supply chain processes in real time. 
Link digital twin with AI, to optimise proceses in real time. 
Implement blockchain to ensure secure, immutable records of supply chain activities. 
Leverage cloud platforms to enhance data sharing, collaboration, and operational efficiency. 
Automate procurement decisions based on realtime market conditions and internal demand. 
Automate invoicing, compliance checks, and customs documentation processing. 
Utilize AI to adjust pricing and procurement strategies based on realtime data.</t>
  </si>
  <si>
    <t>Pioneer (4) = A cross-functional digital command center powered by AI oversees and optimizes all supply chain operations in real time.</t>
  </si>
  <si>
    <t>How is inventory managed?</t>
  </si>
  <si>
    <t>Basic (1) = Manual stock tracking and reporting.</t>
  </si>
  <si>
    <t>BASIC
Transition from paper records to Excel or similar software with basic formulas for tracking. 
Set periodic checks to identify discrepancies. 
Configure low stock notifications to prevent missing stock. 
Link inventory management with accounting, procurement, and logistics for seamless operations.</t>
  </si>
  <si>
    <t>Intermediate (2) = Basic inventory management software.</t>
  </si>
  <si>
    <t>INTERMEDIATE
Consider moving to a more sophisticated inventory management system with automation, realtime tracking. 
Enable mobile friendly inventory tracking so employees can update stock levels in real time. 
Set up rules for automatic purchase order creation based on predefined stock thresholds. 
Regularly analyze key inventory KPIs such as turnover rates, carrying costs, and shrinkage. 
Eliminate manual paperwork by digitizing invoices, receipts, and stock records. 
Regularly evaluate the system’s effectiveness and make improvements based on performance data.</t>
  </si>
  <si>
    <t>Advanced (3) = Inventory management uses automated software with real-time stock visibility, but predictive analytics and smart sensor integration are limited.</t>
  </si>
  <si>
    <t>ADVANCED
Create virtual replicas of inventory systems to simulate and optimize operations. 
Allow teams to quickly access inventory insights through conversational AI. 
Secure AI driven inventory management systems from cyber threats and data breaches. 
Regularly retrain and refine AI models based on new inventory patterns and market shifts.</t>
  </si>
  <si>
    <t>Pioneer (4) = Inventory is tracked and adjusted automatically through smart sensors, AI forecasting, and real-time demand data.</t>
  </si>
  <si>
    <t>How are logistics and deliveries managed?</t>
  </si>
  <si>
    <t xml:space="preserve">Basic (1) = Non automated/human operator transport. </t>
  </si>
  <si>
    <t>BASIC 
Introduce software for planning, execution, and optimization of logistics. 
Use GPS enabled devices to monitor vehicle locations and optimize routes. 
Digitize delivery confirmations to improve efficiency. 
Use RFID and barcode scanning. 
Move from paper based processes to digital records. 
Create structured digital checklists and processes for loading, dispatch, and delivery. 
Reduce administrative tasks by implementing digital logs and automated reporting tools. 
Educate drivers and operators on using digital tools and platforms. 
Consider implementaing automated storage robots or automated rtansport vehicles. 
Conduct a detailed ROI comparing human operators compared to automated systems.</t>
  </si>
  <si>
    <t xml:space="preserve">Intermediate (2) = Digitaly managed with human operators. </t>
  </si>
  <si>
    <t>INTERMEDIATE 
Use AI driven logistics software to optimize delivery routes, reduce fuel costs, and improve delivery speed. 
Adopt IoT enabled GPS tracking and RFID technology to provide realtime visibility into shipments and warehouse inventory. 
Deploy smart warehousing solutions such as robotic process automation, automated picking systems, and smart conveyors. 
Use digital twin technology to create real-time virtual models of supply chain processes to test scenarios and improve decision making. 
Implement drone deliveries, autonomous vehicles, and smart lockers to streamline last mile logistics. 
Equip warehouse workers with AR enabled devices to speed up order fulfillment and reduce human error.</t>
  </si>
  <si>
    <t>Advanced (3) =  Deliveries are fully digitized and partially mechanized with standard route optimization.</t>
  </si>
  <si>
    <t>ADVANCED
Expand fully robotic warehouses with AI powered inventory control. 
Implement AI driven demand forecasting for predictive logistics. 
Deploy autonomous trucks, robots, and drones for last mile delivery and warehouse operations. 
Enhance IoT sensor networks for realtime monitoring of shipments, conditions, and performance. 
Implement 5G for fast and low latency communication between supply chain assets. 
Use AR for warehouse picking and VR for training logistics personnel. 
Optimize carbon tracking and eco friendly route planning with digital solutions. 
Enable seamless API connections with suppliers, carriers, and customers.</t>
  </si>
  <si>
    <t>Pioneer (4) = Deliveries are optimized using real-time GPS, AI routing, and IoT sensors to ensure speed, sustainability, and transparency.</t>
  </si>
  <si>
    <t>KPI 3: Automation</t>
  </si>
  <si>
    <t>What level of automation is implemented in business processes?</t>
  </si>
  <si>
    <t>Basic (1) = Processes are mostly manual.</t>
  </si>
  <si>
    <t>BASIC 
Identify and document all manual processes to understand workflows, inefficiencies, and areas that can be automated. 
Focus on tasks that are time-consuming and prone to human error, such as data entry, approvals, and document management. 
Start with simple automation tools like spreadsheets with macros, email automation, and basic workflow software. 
Transition from physical documents to digital forms and electronic document management systems. 
Move business operations to cloud platforms like Google Workspace or Microsoft 365 for better collaboration and efficiency. 
Provide training on automation tools, workflow management, and digital skills to increase adoption and efficiency.</t>
  </si>
  <si>
    <t>Intermediate (2) = Some tasks are automated using software tools.</t>
  </si>
  <si>
    <t>INTERMEDIATE 
Implement bots for repetitive, programable tasks. 
Reduce manual data handling with automated extraction and integration tools. 
Modernize outdated software to support better automation. 
Promote an automation first mindset within teams.</t>
  </si>
  <si>
    <t>Advanced (3) = Extensive automation with robotic process automation.</t>
  </si>
  <si>
    <t>ADVANCED 
Enhance robotic process automation with artificial intelligence and machine learning. 
Improve automation workflows with better exception handling mechanisms that leverage artificial intelligence to resolve errors. 
Expand robotic process automation to other areas of the business, such as human resources, finance, supply chain, and customer service. 
Implement low-code and no-code automation. 
Extend automation to IT operations, such as automated software deployment, system monitoring, and incident response. 
Enhance collaboration between human and digital workers. 
Consider blockchain technology for automating and securing transactions, contracts, and compliance-related processes.</t>
  </si>
  <si>
    <t>Pioneer (4) = Business processes are fully automated end-to-end using AI, robotic process automation (RPA), and self-optimizing workflows.</t>
  </si>
  <si>
    <t>Who implements automation solutions?</t>
  </si>
  <si>
    <t>Basic (1) = External service providers.</t>
  </si>
  <si>
    <t xml:space="preserve">BASIC 
Develop standardized integration procedures to ensure seamless connectivity between automated solutions and existing systems. 
Implement a change management plan to support employees adapting to new automated processes. 
Train internal teams to oversee, manage, and optimize automation solutions implemented by external providers. 
Conduct periodic audits to evaluate the success of automation solutions and identify areas for improvement. 
Establish feedback loops to collect insights from employees and customers on automated processes. 
Encourage internal automation development. </t>
  </si>
  <si>
    <t>Intermediate (2) = Individual employees handle automation independently.</t>
  </si>
  <si>
    <t>INTERMEDIATE 
Create a dedicated team, for team based implemantation of automation solutions. 
Standardize tools, frameworks, and coding practices. 
Ensure accountability, compliance, and risk management. 
Provide employees with pre-approved automation templates and best practices. 
Promote knowledge sharing. Identify skilled employees to mentor others. 
Allow employees to report challenges and share improvements.</t>
  </si>
  <si>
    <t>Advanced (3) = A small team manages automation initiatives.</t>
  </si>
  <si>
    <t>ADVANCED 
Create reusable automation templates or frameworks to speed up future projects. 
Provide education opportunities. 
Cross train team members to reduce dependency on specific individuals. 
Consider outsourcing or partnering for complex automation needs. 
Invest in automation tools with built in analytics and monitoring. 
Track automation performance with KPIs and continuously optimize.</t>
  </si>
  <si>
    <t>Pioneer (4) = A dedicated in-house automation team collaborates with departments to co-create and maintain scalable smart systems.</t>
  </si>
  <si>
    <t>Does the company leverage IoT for operations?</t>
  </si>
  <si>
    <t>Basic (1) = No IoT integration in operations.</t>
  </si>
  <si>
    <t>BASIC
Identify key operational areas where IoT could have the most impact. 
Provide IoT training for employees and leadership. 
Host workshops or partner with IoT solution providers. 
Start with small proof of concept IoT projects in key areas. Monitor equipment health with predictive maintenance sensors. 
Track inventory and supply chain movements using RFID Improve energy efficiency with smart meters and automated controls. 
Use APIs or middleware for seamless data flow.</t>
  </si>
  <si>
    <t>Intermediate (2) = Some IoT-enabled monitoring and tracking.</t>
  </si>
  <si>
    <t>INTERMEDIATE
Increase the number of IoT devices to cover more areas of operations, such as logistics, maintenance, or customer interactions. 
Ensure that IoT-generated data is effectively used for decision-making, rather than just passive monitoring. Strengthen IoT security. 
Use IoT data to trigger automated actions such as optimizing energy consumption. 
Educate staff on IoT benefits, data interpretation, and system integration. 
Use IoT sensors for energy efficiency, waste reduction, and environmental impact tracking. 
Explore IoT applications beyond current usage, such as smart buildings, automation, or asset tracking. 
Work with IoT vendors, universities, and technology partners to adopt and develop innovations.</t>
  </si>
  <si>
    <t>Advanced (3) = An optimized IoT network supports real-time monitoring and data collection, but predictive analytics, remote diagnostics, and full operational integration are limited.</t>
  </si>
  <si>
    <t>ADVANCED
Use digital twins to simulate operations, test optimizations, and enhance predictive insights. 
Implement blockchain to enhance data security, transparency, and immutability in IoT transactions. 
Ensure seamless integration of devices connected to the IoT with enterprise resource planning, customer relationship management, and supply chain management systems.</t>
  </si>
  <si>
    <t>Pioneer (4) = IoT is embedded across operations with smart devices enabling real-time control, optimization, and remote diagnostics.</t>
  </si>
  <si>
    <t>Has the company deployed any sensors to monitor its proceses?</t>
  </si>
  <si>
    <t>Basic (1) = Basic sensors to monitor energy usage and weather.</t>
  </si>
  <si>
    <t xml:space="preserve">BASIC
Implement a centralized system to collect, store, and process sensor data automatically. 
Establish regular calibration and maintenance schedules to ensure sensor accuracy. 
Implement cybersecurity best practices to protect sensor data from breaches. 
Create virtual models of processes using real-time sensor data for simulation and optimization. 
Design the sensor system with scalability in mind to accommodate future growth and technological advancements. 
Implement automatic warning systems, for out of bounds situations. 
Expand sensor type implemantation to sensors for machine health and suply managment. </t>
  </si>
  <si>
    <t>Intermediate (2) = In line quality assurance sensors.</t>
  </si>
  <si>
    <t>INTERMEDIATE
Integrate sensors with a centralized data system for automated recording and analysis. 
Standardize operating procedures for handling quality deviations. 
Deploy AI-based analytics to detect anomalies and predict defects. 
Deploy AI-based analytics to optimize process parameters. 
Use sensor data to anticipate and prevent equipment failures. 
Ensure sensors are periodically calibrated for accuracy.</t>
  </si>
  <si>
    <t>Advanced (3) = Sensors monitor production at scale, tracking key resource usage and operational efficiency across major processes.</t>
  </si>
  <si>
    <t>ADVANCED
Conduct an audit of existing sensors and identify gaps in coverage. 
Deploy backup sensors to avoid data loss in case of failures. 
Integrate sensor data into dashboards for realtime visualization and automated reporting. 
Link IoT data, with automatic ordering and accounting.</t>
  </si>
  <si>
    <t>Pioneer (4) = Intelligent sensors track key metrics continuously, triggering automated responses and feeding live dashboards.</t>
  </si>
  <si>
    <t>Is IoT data used for decision making?</t>
  </si>
  <si>
    <t>Basic (1) = IoT data is only collected.</t>
  </si>
  <si>
    <t xml:space="preserve">BASIC
Identify specific decisions that can benefit from IoT data insights. 
Introduce AI or machine learning tools to analyze IoT data. 
Ensure collected IoT data is clean, structured, and standardized for analysis. 
Educate decision makers on how to interpret and use IoT data effectively. 
Use IoT data for forecasting trends and proactive decision making. 
Test small scale use cases, to see if IoT data can improve operations. 
Create user friendly dashboards to visualize IoT data for realtime insights. 
Encourage all employees to interct with IoT data and give recomendations. </t>
  </si>
  <si>
    <t xml:space="preserve">Intermediate (2) = IoT data is used for annual reporting. </t>
  </si>
  <si>
    <t>INTERMEDIATE
Move from annual reporting to real-time or periodic data analysis.
Introduce AI or machine learning tools to analyze IoT data. 
Standardize data formats and clean data regularly to improve accuracy. 
Encourage leadership to use IoT insights in operational meetings. 
Move from annual reporting to influencing quarterly or monthly decisions.</t>
  </si>
  <si>
    <t>Advanced (3) = IoT data supports real-time decision-making for operational adjustments and process optimization.</t>
  </si>
  <si>
    <t xml:space="preserve">ADVANCED
Create virtual models of physical systems to simulate different scenarios before implementing changes. 
Restrict access to IoT data based on user roles and responsibilities. 
Implement intuitive dashboards and realtime reporting tools for better decision support. 
Leverage commercial AI models to obtain insights for decision making. 
Develop custom AI models basend on own data. </t>
  </si>
  <si>
    <t>Pioneer (4) = IoT data is fully integrated into strategic dashboards, powering predictive insights and real-time decision-making.</t>
  </si>
  <si>
    <t>KPI 4: Digital Customer Experience</t>
  </si>
  <si>
    <t>How digitalized is the customer experience?</t>
  </si>
  <si>
    <t>Basic (1) = Website with contact information.</t>
  </si>
  <si>
    <t>BASIC 
Add a contact form for direct contact. 
Link social profiles and enable messaging via WhatsApp, Messenger, or other platforms. 
Add a FAQ section. Offer knowledge bases, guides, or video tutorials for your products and services. 
Use AI to suggest relevant content or services. 
Allow customers to purchase products or services online.</t>
  </si>
  <si>
    <t>Intermediate (2) = Website with online catalogs and e-mail ordering.</t>
  </si>
  <si>
    <t>INTERMEDIATE 
Upgrade from e-mail ordering to a fully functional e-commerce system that allows customers to place and track orders online. 
Ensure the website is fully responsive and mobile friendly for seamless browsing and ordering on any device. 
Provide realtime assistance to customers with chatbots or live agents to answer inquiries and assist with purchases. 
Integrate secure payment gateways to allow customers to complete transactions without relying on email. 
Enhance product search capabilities with filters, sorting options, and predictive search. 
Include images and clear product descriptions to improve the shopping experience. 
Allow customers to share products, leave reviews, and engage with the brand via social platforms.</t>
  </si>
  <si>
    <t>Advanced (3) = Full online marketspace.
Advanced (3) = 3rd party marketspace (Amaznom, Aliexpress, Temu, ….)</t>
  </si>
  <si>
    <t>ADVANCED (full marketplace) 
Enable direct shopping from social media platforms like Instagram, TikTok, and Facebook.
Offer points, discounts, or special perks for repeat customers to increase retention.
Optimize high-quality images, videos, and 3D models to provide better product understanding.
Consider transfering or expanding to several markatplaces. 
Track the succes of the diferent marketplaces. 
Consider transitionnig to a self managed online store. 
ADVANCED (3rd party) 
Enable direct shopping from social media platforms like Instagram, TikTok, and Facebook. 
Offer points, discounts, or special perks for repeat customers to increase retention. 
Optimize high-quality images, videos, and 3D models to provide better product understanding. 
Consider transfering or expanding to several markatplaces. 
Track the succes of the diferent marketplaces. 
Consider transitionnig to a self managed online store.</t>
  </si>
  <si>
    <t>Pioneer (4) = Customers enjoy a seamless omnichannel experience powered by AI, chatbots, self-service, and real-time digital support.</t>
  </si>
  <si>
    <t>How does the company handle customer interactions?</t>
  </si>
  <si>
    <t>Basic (1) = Manual customer service without digital tools.</t>
  </si>
  <si>
    <t>BASIC 
Implement ticketing systems to track and manage customer issues efficiently. 
Provide knowledge bases or FAQs so customers can find solutions independently. 
Automate responses for common customer queries and follow-ups to improve efficiency. 
Provide training for customer service teams on new digital platforms and technologies. 
Use live chat software on the company website to provide real-time assistance.</t>
  </si>
  <si>
    <t>Intermediate (2) = Basic tools for managing customer interactions.</t>
  </si>
  <si>
    <t>INTERMEDIATE 
Upgrade from basic tools to a CRM platform to track interactions, automate responses, and manage customer data efficiently. 
Integrate email, chat, social media, and phone support into a centralized system to provide seamless customer service. 
Use chatbots or automated email responses to handle frequently asked questions, reducing response times. 
Develop clear guidelines for responding to customers to ensure a consistent and professional approach. 
Leverage customer interaction data to identify trends, improve response times, and enhance customer satisfaction. 
Ensure that digital customer service tools are mobile friendly to cater to users on different devices. 
Monitor social media for customer feedback and respond promptly to inquiries or complaints. 
Introduce live chat options on websites or apps to provide instant assistance to customers. 
Ensure that customer data is protected by implementing secure handling and storage practices.</t>
  </si>
  <si>
    <t>Advanced (3) = AI-powered tools assist in customer engagement through automated responses and basic personalization across key communication platforms.</t>
  </si>
  <si>
    <t>ADVANCED 
Ensure AI powered interactions are seamless across all digital platforms, including chatbots, emails, social media and live support. 
Continuously update and train AI models to understand customer queries more accurately and provide human like responses. 
Connect AI tools with CRM systems to access customer history and provide more context aware responses. 
Maintain compliance with data protection regulations and use encryption to safeguard customer information. 
Enhance AI capabilities to support multiple languages for global customer interactions.</t>
  </si>
  <si>
    <t>Pioneer (4) = Interactions are automated, AI-supported, and integrated across channels for consistent, fast, and human-like service.</t>
  </si>
  <si>
    <t>How are customer inquiries managed?</t>
  </si>
  <si>
    <t>Basic (1) = Email and phone based manual responses.</t>
  </si>
  <si>
    <t>BASIC 
Set up automated email acknowledgments to inform customers their inquiry has been received and provide estimated response times. 
Deploy AI driven chatbots to handle frequently asked questions and reduce manual workload. 
Develop a self service portal with common inquiries to reduce the volume of incoming requests. 
Provide realtime chat assistance on your website to offer quicker responses. 
Convert incoming emails into support tickets to track progress systematically. 
Develop structured response templates to maintain consistency and accuracy.</t>
  </si>
  <si>
    <t>Intermediate (2) = Semiautomated responses with chatbot assistance.</t>
  </si>
  <si>
    <t>INTERMEDIATE
Improve the chatbot's natural language processing capabilities to better understand and respond to customer inquiries accurately. 
Deploy specific keywords to transfer from AI to human operators. Ensure a smooth transition from chatbot to human agents when inquiries become too complex for automation. 
Allow customers to rate chatbot interactions and provide feedback for continuous improvement. 
Train the chatbot with real customer interactions and continuously refine its algorithms to improve response quality. 
Equip the chatbot with sentiment detection to recognize frustration or dissatisfaction and escalate inquiries when necessary. 
Conduct regular tests to identify and fix issues, ensuring chatbot responses remain relevant and accurate.</t>
  </si>
  <si>
    <t>Advanced (3) = Fully automated AI driven customer service with human support as needed.</t>
  </si>
  <si>
    <t>ADVANCED 
Continuously update and train the AI chatbot to handle more complex inquiries, improving its natural language understanding and contextual awareness. 
Use AI to analyze customer history and preferences, providing personalized responses and solutions. 
Implement a smooth transition process where AI can escalate unresolved or sensitive issues to human agents without friction. 
Expand AI capabilities to support multiple languages, ensuring accessibility for diverse customer bases. 
Frequently update the AI model with new data, industry trends, and common customer concerns. 
Establish contingency plans to handle AI downtimes, ensuring uninterrupted customer service.</t>
  </si>
  <si>
    <t>Pioneer (4) = Inquiries are resolved in real time through smart ticketing, AI chat, and predictive issue detection.</t>
  </si>
  <si>
    <t>How personalized is the customer experience?</t>
  </si>
  <si>
    <t>Basic (1) = No personalization, same experience for all customers.</t>
  </si>
  <si>
    <t>BASIC 
Leverage customer data to understand preferences, past interactions, and engagement patterns. 
Divide customers into groups based on demographics, behavior, and purchase history to tailor experiences accordingly. 
Customize emails, notifications, and ads based on customer preferences and behaviors. 
Use AI to provide personalized responses and product suggestions. 
Personalize offers and content based on a customer’s location. 
Provide personalized payment options, shipping methods, and upselling opportunities. 
Gather customer preferences and adjust experiences accordingly. 
Leverage AR and VR to display products. 
Continuously test and refine personalization approaches to improve effectiveness.</t>
  </si>
  <si>
    <t>Intermediate (2) = Some personalization.</t>
  </si>
  <si>
    <t>INTERMEDIATE 
Customize user interfaces, product displays, and content based on browsing history and past interactions. 
Send personalized email campaigns with tailored product recommendations, dynamic subject lines, and customized messaging. 
Adjust pricing based on user behavior, loyalty status, and purchasing patterns to create a more customized shopping experience. 
Develop loyalty programs that provide individualized rewards, exclusive discounts, and recommendations based on user preferences. 
Provide users with options to set their preferences for content, communication frequency, and product recommendations. 
Leverage social media insights to create a more personalized experience, including targeted ads and relevant content suggestions. 
Use analytics and customer feedback to measure the impact of personalization strategies and adjust accordingly. 
Clearly communicate how customer data is used for personalization and provide options for users to control their data preferences. 
Consider implementing additive manufacturing practices for product customisation. 
Utilise AR to better display products and personalisation options. 
Implement realtime adaptive content and product recommendations based on users’ current browsing behavior.</t>
  </si>
  <si>
    <t>Advanced (3) = Customer experiences are tailored using digital tools and data, with automation supporting dynamic content and service adjustments.</t>
  </si>
  <si>
    <t>ADVANCED 
Ensure AI driven personalization is consistent across all customer touchpoints, including web, mobile, email, chatbots, and instore experiences. 
Move beyond traditional customer segmentation by leveraging AI to create segments based on unique user preferences and behaviors. 
Use AI to analyze customer sentiment and history to tailor responses and support solutions, improving customer satisfaction. Leverage AR and VR to allow for interactive personalisation of products. 
Implement advanced additive manufacturing to customise texture, materials, shape and apearance of end products.</t>
  </si>
  <si>
    <t>Pioneer (4) = Every customer touchpoint is deeply personalized using behavioral data, preferences, and real-time context</t>
  </si>
  <si>
    <t>What tools are used for personalization?</t>
  </si>
  <si>
    <t>Basic (1) = No dedicated personalization tools.</t>
  </si>
  <si>
    <t>BASIC 
Use existing analytics tools to categorize users based on demographics, behavior, or interests. 
Create detailed customer personas using available data to better understand user needs and deliver relevant experiences. 
Enhance chatbot interactions by using customer history and preferences to provide relevant responses. 
In educational or training environments, use adaptive learning platforms that adjust content based on user progress and engagement. 
Optimize site search features by incorporating predictive search and personalized suggestions. 
allow users to customize their experiences by selecting preferences for content, notifications, or layout.</t>
  </si>
  <si>
    <t>Intermediate (2) = Basic CRM systems for customer segmentation.</t>
  </si>
  <si>
    <t>INTERMEDIATE 
Ensure that customer data is accurately collected, categorized, and regularly updated to improve segmentation. 
Use AI-driven tools to analyze customer behavior and provide predictive insights for better personalization. 
Implement marketing automation to deliver personalized messages at optimal times. 
Standardize data entry and validation processes to maintain accurate segmentation. 
Enrich customer profiles with additional data sources, such as social media activity or purchase history. 
Test different personalization strategies to determine what resonates best with various customer segments. 
Ensure personalized experiences across email, social media, mobile apps, and websites. 
Go beyond basic demographic segmentation by incorporating behavioral data. 
Track how customers interact with personalized content and adjust strategies accordingly. 
Implement systems that adjust content dynamically based on live customer interactions.</t>
  </si>
  <si>
    <t>Advanced (3) = AI-powered analytics tools are applied to personalize offers and communications based on predictive customer behavior modeling.</t>
  </si>
  <si>
    <t>ADVANCED 
Use deep learning and machine learning models to analyze user behavior and predict preferences. 
Integrate real-time data streams to ensure personalization relevant. 
Adopt secure data practices to comply with regulations. 
Reduce latency in personalization by processing data closer to users. 
Enhance customer interactions with automated, intelligent responses. 
Personalize email, ads, and messaging using predictive insights. 
Ensure transparency in AI decisions to build user trust.</t>
  </si>
  <si>
    <t>Pioneer (4) = Advanced CRM, AI recommendation engines, and dynamic content platforms tailor experiences in real time.</t>
  </si>
  <si>
    <t>How is customer engagement managed?</t>
  </si>
  <si>
    <t>Basic (1) = Manual outreach via email or phone.</t>
  </si>
  <si>
    <t>BASIC
Use email automation platforms to schedule followups, send targeted messages, and personalize communication based on customer behavior. 
Integrate multiple communication channels. 
Develop an automated appointment scheduling system. 
Use a customer relationship management tool to track interactions, automate follow-ups, and centralize customer data. 
Implement digital loyalty programs to incentivize repeat buisiness.</t>
  </si>
  <si>
    <t>Intermediate (2) = Automated messaging based on customer behavior.</t>
  </si>
  <si>
    <t>INTERMEDIATE
Categorize customers based on their behavior, preferences, and purchase history to send targeted messages. 
Use data analytics to determine the best times to send automated messages for higher engagement rates. 
Tailor messages using customer names, past interactions, and preferences to make them more relevant. 
Continuously test different messaging styles, formats, and triggers to identify what resonates best with customers.</t>
  </si>
  <si>
    <t>Advanced (3) = AI-driven tools manage real-time engagement, delivering dynamic content and personalized recommendations across multiple channels.</t>
  </si>
  <si>
    <t>ADVANCED
Use machine learning algorithms to analyze customer behavior in real time and provide personalized content recommendations. 
Ensure seamless integration of customer data from multiple touchpoints, such as websites, mobile apps, and social media, for a unified engagement strategy. 
Use AI to tailor content based on user preferences, browsing history, and past interactions to increase engagement and conversions. 
Implement AI driven decision engines that analyze customer interactions instantly and adjust content recommendations dynamically. 
Collect and analyze realtime customer feedback to refine AI driven engagement strategies continuously. 
Ensure AI driven content recommendations are transparent and explainable to build customer trust.</t>
  </si>
  <si>
    <t>Pioneer (4) = Engagement is automated and data-driven, with proactive communication triggered by user behavior and journey stage.</t>
  </si>
  <si>
    <t>What level of data-driven insights are used?</t>
  </si>
  <si>
    <t>Basic (1) = No data is collected for customer personalization.</t>
  </si>
  <si>
    <t>BASIC
Start gathering customer interaction data through website analytics, surveys, or CRM systems. 
Introduce feedback forms, chatbots, or review requests to collect qualitative insights. 
Leverage platforms like Google Analytics to track user behavior and preferences. 
Offer incentives for users to share preferences through opt-in personalization features. 
Align data collection strategies with relevant regulations.</t>
  </si>
  <si>
    <t>Intermediate (2) = Basic analytics to track customer interactions.</t>
  </si>
  <si>
    <t>INTERMEDIATE
Upgrade from basic tracking to more sophisticated analytics platforms such as Google Analytics 4, Adobe Analytics, or Mixpanel to gain deeper insights. 
Connect various data sources, such as CRM, social media, and sales data, to create a unified view of customer behavior. 
Utilize AI driven tools for predictive analytics, customer segmentation, and behavioral insights. 
Conduct controlled experiments to optimize customer interactions and improve decision making. 
Align data collection strategies with relevant regulations. 
Set up automated reporting to streamline data analysis and reduce manual effort. 
Analyze customer reviews, feedback, and social media sentiments to understand customer perceptions. 
Study user retention and engagement trends within specific customer groups.</t>
  </si>
  <si>
    <t>Advanced (3) = Predictive analytics and AI-powered insights inform decision-making for campaign optimization and customer experience improvements.</t>
  </si>
  <si>
    <t>ADVANCED
Implement robust policies for data quality, security, and compliance to ensure trust in AI driven insights. 
Integrate external and alternative data sources to enrich predictive models and enhance accuracy. 
Deploy realtime data processing capabilities to enable faster and more responsive decision making. 
Continuously monitor, validate, and refine AI models to prevent biases and ensure their reliability. 
Establish mechanisms to refine AI models using real world outcomes and user feedback. 
Tailor AI models to address unique challenges and opportunities within the business domain.</t>
  </si>
  <si>
    <t>Pioneer (4) = Real-time analytics, AI modeling, and predictive dashboards drive continuous improvement of customer strategy.</t>
  </si>
  <si>
    <t>KPI 5: Customer Data Privacy &amp; Ethics</t>
  </si>
  <si>
    <t>How is customer data privacy managed?</t>
  </si>
  <si>
    <t>Basic (1) = No structured data privacy policies.</t>
  </si>
  <si>
    <t>BASIC 
Develop a clear and comprehensive customer data privacy policy outlining how data is collected, stored, processed, and shared. 
Align the policy with relevant laws and regulations. 
Assign a privacy lead to oversee compliance, risk management, and privacy initiatives. 
Identify and classify all personal data the organization collects, processes, and stores. 
Define roles and responsibilities for handling customer data. 
Establish guidelines for data access, modification, and deletion. 
Implement clear opt-in/opt-out mechanisms for data collection and marketing communications. 
Develop a process for detecting, reporting, and responding to data breaches.</t>
  </si>
  <si>
    <t>Intermediate (2) = Basic compliance with data protection regulations.</t>
  </si>
  <si>
    <t xml:space="preserve">INTERMEDIATE 
Develop a comprehensive data privacy policy beyond legal compliance, embedding ethical data principles. 
Implement encryption for stored and transmitted sensitive customer data. 
Provide clear privacy notices explaining data collection, usage, and retention. 
Allow customers to manage and delete their data through self-service portals. 
Minimize data collection by only gathering what is strictly necessary. </t>
  </si>
  <si>
    <t>Advanced (3) = Fully implemented privacy policies with regular external audits.</t>
  </si>
  <si>
    <t>ADVANCED 
Use AI driven tools to monitor policy adherence in realtime. 
Assign data stewards and create cross functional privacy teams. 
Enforce strict access controls and identity verification. 
Secure data at rest, in transit, and during processing. 
Regularly test and refine data breach response plans. 
Let customers manage preferences per data type and usage.</t>
  </si>
  <si>
    <t>Pioneer (4) = Privacy is embedded by design, with encryption, anonymization, and AI tools detecting and preventing misuse in real time.</t>
  </si>
  <si>
    <t>Who is responsible for data protection?</t>
  </si>
  <si>
    <t>Basic (1) = Outsorced.</t>
  </si>
  <si>
    <t>BASIC 
Verify the vendor adheres to industry regulations. 
Conduct periodic security and compliance audits of the outsourced vendor. 
Ensure clear documentation on how customer data is collected, stored, and used by the vendor. 
Require strong encryption for data at rest and in transit, and enforce role based access. 
Ensure the vendor has a clear incident response process and communicates breaches immediately. 
Mandate regular security tests and real-time monitoring of systems handling customer data.</t>
  </si>
  <si>
    <t>Intermediate (2) = Single employee manages data privacy.</t>
  </si>
  <si>
    <t>INTERMEDIATE 
Identify a secondary person or team for assistance in case of absence or workload overflow. 
Document and communicate policies covering data collection, storage, processing, and disposal. 
Ensure executive support for data protection initiatives to improve enforcement and compliance. 
Conduct periodic training for all employees to reduce human errors and noncompliance risks. 
Periodically assess data security gaps and compliance status. 
Establish clear rules for retaining and deleting customer data. 
Set up processes for access, rectification, and deletion requests from customers.</t>
  </si>
  <si>
    <t>Advanced (3) = Dedicated team ensures compliance and security.</t>
  </si>
  <si>
    <t>ADVANCED 
Establish clear accountability within the dedicated team for compliance, security, and ethical data use. 
Set up a cross functional team to review ethical data use and risk mitigation strategies. 
Ensure privacy policies are reviewed and updated to reflect changing regulations and business needs. 
Require strict data protection agreements and conduct regular audits of partners handling customer data. 
Define clear rules on how long customer data is stored. Use strong encryption protocols for data at rest and in transit. 
Conduct regular training sessions for employees to reinforce data privacy principles. 
Explore blockchain to enhance transparency and security of customer data transactions. 
Provide customers with easy to use tools to manage their data preferences and consent.</t>
  </si>
  <si>
    <t>Pioneer (4) = A cross-functional data governance team, led by a Chief Data Officer, oversees all protection protocols and compliance.</t>
  </si>
  <si>
    <t>What level of transparency is provided to customers regarding data usage?</t>
  </si>
  <si>
    <t>Basic (1) = No transparency in data collection.</t>
  </si>
  <si>
    <t>BASIC 
Develop and publish a comprehensive, easy-to-understand privacy policy explaining what data is collected, how it is used, and who it is shared with. 
Allow users to customize data-sharing preferences through privacy dashboards. 
Introduce opt-in and opt-out mechanisms for data collection, ensuring customers actively agree to how their data is used. 
Notify customers about any policy updates or changes in data usage via email or in-app notifications.</t>
  </si>
  <si>
    <t>Intermediate (2) = Minimal legal compliance.</t>
  </si>
  <si>
    <t>INTERMEDIATE 
Rewrite privacy policies in plain language to make them more accessible. 
Disclose what data is shared with third parties and why. 
Voluntarily adopt higher privacy standards beyond legal requirements.</t>
  </si>
  <si>
    <t>Advanced (3) = Realtime data access and control options.</t>
  </si>
  <si>
    <t>ADVNACED
Provide a realtime dashboard where customers can see what data is collected, how it’s used, and with whom it’s shared. 
Let users correct inaccuracies in their data or delete specific data points in realtime. 
Show realtime compliance badges (e.g., GDPR, CCPA, ISO 27001) on privacy dashboards to build customer trust. 
Provide customers with real-time insights on how their data is used for personalization, risk assessments, or security monitoring.</t>
  </si>
  <si>
    <t>Pioneer (4) = Customers can view, manage, and control their data in real time via transparent dashboards and dynamic consent tools.</t>
  </si>
  <si>
    <t>How is ethical AI and data usage ensured?</t>
  </si>
  <si>
    <t>Basic (1) = No ethical AI or data use policies in place.</t>
  </si>
  <si>
    <t>BASIC 
Establish clear guidelines for responsible AI and data use, aligning with industry standards (e.g., GDPR, CCPA, OECD AI Principles). 
Ensure AI decisions are interpretable, with clear justifications provided to users and regulators. 
Regularly audit AI models for biases in training data, decision making, and outcomes. 
Require human in the loop mechanisms for critical AI decisions that impact customers. 
Establish clear consent mechanisms and allow users to control their data usage preferences. 
Deploy AI monitoring tools to track and flag potential ethical issues, biases, or privacy risks. 
Ensure all datasets are obtained legally, ethically, and without exploitation. 
Require assessments before deploying AI systems, analyzing risks and ethical considerations. 
Provide customers with alternatives to automated decisions where possible. Continuously test AI models for unintended discriminatory impacts. 
Define clear rules on how long data is stored and when it should be deleted.</t>
  </si>
  <si>
    <t>Intermediate (2) = Some ethical guidelines followed in AI and data practices.</t>
  </si>
  <si>
    <t>INTERMEDIATE 
Form a  team to oversee AI and data ethics, ensuring  alignment with regulations. 
Strengthen existing guidelines with explicit principles on fairness, transparency, accountability, and bias mitigation. 
Offer clear, accessible insights into how customer data is collected, stored, and used, including opt-in/opt-out options. 
Conduct thorough risk assessments on vendors and partners handling customer data. 
Deploy mechanisms for customers to challenge AI driven decisions, ensuring fairness and accountability. 
Conduct mandatory training on ethical AI principles and responsible data handling. 
Promote responsible AI experimentation while maintaining strict ethical and privacy safeguards.</t>
  </si>
  <si>
    <t>Advanced (3) = A formal ethical AI framework guides system design and use, with processes for bias monitoring, transparency, and accountability established internally.</t>
  </si>
  <si>
    <t>ADVANCED 
Conduct periodic audits to ensure compliance with ethical guidelines and regulatory standards. 
Establish or expand an independent board to oversee AI decisions and data usage. 
Continuously refine bias detection tools and implement corrective actions based on findings. 
Enhance transparency in data collection and provide customers with easy opt-in/out mechanisms. 
Ensure that only necessary data is collected and anonymized where possible.</t>
  </si>
  <si>
    <t>Pioneer (4) = Ethical AI frameworks, bias detection audits, and explainability tools are in place, reviewed by internal ethics boards.</t>
  </si>
  <si>
    <t>Is data privacy compliant with the relevant legislation? (GDPR, UK GDPR, CCPA, VCDPA, APPI, PIPL, LGPD, ….)</t>
  </si>
  <si>
    <t>Basic (1) = No steps towards legislative compliance have been made.</t>
  </si>
  <si>
    <t>BASIC 
Identify relevant data privacy regulations applicable to the company. 
Implement a basic data privacy policy and communicate it to employees. 
Appoint a data protection officer or assign responsibility for compliance. 
Establish clear guidelines for employee access to personal data. 
Set up simple procedures for responding to customer data access or deletion requests. 
Work with IT to implement basic cybersecurity measures like firewalls and antivirus protection. 
Train employees on fundamental data privacy principles.</t>
  </si>
  <si>
    <t>Intermediate (2) = Some compliance with trained staff.</t>
  </si>
  <si>
    <t>INTERMEDIATE 
Conduct regular internal audits to ensure compliance with privacy regulations. 
Develop a more comprehensive data privacy framework aligned with industry best practices. 
Automate customer data request handling for efficiency and accuracy. 
Implement a data classification system to categorize and manage data based on sensitivity. 
Perform routine risk assessments to identify and mitigate data privacy vulnerabilities. 
Establish clear retention policies to delete outdated or unnecessary customer data.</t>
  </si>
  <si>
    <t>Advanced (3) = Full adherence to legislation.</t>
  </si>
  <si>
    <t>ADVANCED 
Achieve certification in data privacy standards Implement AI-driven data monitoring to detect and prevent privacy breaches in real-time. 
Conduct external audits and third-party assessments for continuous compliance validation. 
Ensure full compliance with global privacy laws for multinational operations.</t>
  </si>
  <si>
    <t>Pioneer (4) = Compliance is proactive, with real-time legal tracking, multi-jurisdictional audits, and automatic updates to policy changes.</t>
  </si>
  <si>
    <t>KPI 6: Digital Twin Technology</t>
  </si>
  <si>
    <t>How is digital twin technology used?</t>
  </si>
  <si>
    <t>Basic (1) = No digital twin implementation.</t>
  </si>
  <si>
    <t>BASIC 
Identify why and if a digital twin is needed. Identify gaps in technology, skills, and processes. 
Demonstrate the ROI of digital twin adoption. 
Deploy IoT devices for realtime data collection. 
Deploy IoT devices for real-time data collection. 
Evaluate cloud-based vs. on-premise digital twin solutions. 
Start with a proof of concept for a single process or asset. 
Test performance, validate data accuracy, and refine models before scaling. 
Use machine learning and predictive analytics to enhance digital twin insights. 
Implement simulation tools for testing real world scenarios in a virtual environment.</t>
  </si>
  <si>
    <t>Intermediate (2) = Basic digital twin models for monitoring assets.</t>
  </si>
  <si>
    <t>INTERMEDIATE 
Ensure real-time data flow by integrating IoT sensors and edge computing (local computing). 
Expand asset representation to include more detailed physicse based modeling. 
Enable modular architecture to scale with asset growth. 
Develop intuitive dashboards with AI driven insights. 
Establish a feedback loop to refine models over time.</t>
  </si>
  <si>
    <t>Advanced (3) = Digital twins are integrated with operational systems to support real-time monitoring and optimization of processes.</t>
  </si>
  <si>
    <t>ADVANCED 
Utilize microservices and cloud-based solutions for flexible data processing. 
Reduce latency by processing data closer to the source before sending it to the cloud. 
Enhance anomaly detection, predictive maintenance, and process optimization. 
Implement automated validation and cleaning mechanisms to maintain accurate models. 
Use physics based and AI driven simulations for better decision making.</t>
  </si>
  <si>
    <t>Pioneer (4) = Digital twins simulate operations in real time, enabling optimization, risk prediction, and virtual testing of future scenarios.</t>
  </si>
  <si>
    <t>What equipment is monitored?</t>
  </si>
  <si>
    <t>Basic (1) = No equipment is monitored.</t>
  </si>
  <si>
    <t>BASIC 
Identify key equipment that should be monitored based on business needs. 
Establish performance, reliability, and efficiency goals. 
Review existing IT and OT systems for compatibility with Digital Twin technology. 
Identify gaps in connectivity, data collection, and analytics capabilities. 
Prioritize critical assets. Install sensors for temperature, vibration, pressure, and other relevant parameters. 
Ensure network security and scalability for future expansion. 
Choose software with AI/ML capabilities for predictive maintenance. 
Run a proof-of-concept with selected equipment before full-scale deployment. 
Evaluate performance and make necessary adjustments. 
Track uptime, efficiency, and cost savings to measure success. 
Optimize the system based on analytics and feedback.</t>
  </si>
  <si>
    <t>Intermediate (2) = General production equipment.</t>
  </si>
  <si>
    <t>INTERMEDIATE 
Ensure all production equipment follows a common data standard to facilitate integration. 
Deploy vibration, temperature, pressure, and other sensors to gather real-time data from production equipment. Implement edge devices to process and filter data before sending it to the cloud, reducing latency. 
Upgrade factory Wi-Fi, 5G, or wired networks to ensure stable, high-speed data transmission. 
Use predictive analytics to identify potential failures before they occur. 
Maintain a continuous data flow across equipment lifecycles for realtime monitoring. 
Allow operators to access Digital Twins via mobile or web applications.</t>
  </si>
  <si>
    <t>Advanced (3) = Full scale digital twin monitoring.</t>
  </si>
  <si>
    <t>ADVANCED 
Ensure all critical equipment is equipped with IoT sensors to collect realtime data. 
Optimize data pipelines to reduce lag in realtime monitoring. 
Use AI models to detect anomalies and forecast failures. 
Ensure seamless integration with ERP, MES, and SCADA systems. 
Enable connectivity with external monitoring and diagnostic tools. 
Use encryption, authentication, and anomaly detection for secure data flow. 
Utilize VR and AR for more human intuitive visualisation of systems. 
Use AI copilots and automation to assist operators.</t>
  </si>
  <si>
    <t>Pioneer (4) = All critical assets are digitally mirrored and monitored using real-time sensors for performance, safety, and predictive maintenance.</t>
  </si>
  <si>
    <t>How are digital twins integrated into business processes?</t>
  </si>
  <si>
    <t>Basic (1) = Used in isolated projects.</t>
  </si>
  <si>
    <t>BASIC 
Define a clear roadmap for scaling digital twins beyond isolated projects, aligning with business objectives. Encourage different teams to work together to integrate digital twins into company wide processes. Store digital twin data in a structured, accessible way to avoid project silos and encourage reuse across departments. Secure executive sponsorship to drive digital twin adoption beyond individual projects and ensure budget allocation. Measure success with metrics such as cost savings, operational efficiency, and time to market improvements. Implement cybersecurity best practices to protect digital twin data and ensure regulatory compliance.</t>
  </si>
  <si>
    <t>Intermediate (2) = Partially integrated into operations.</t>
  </si>
  <si>
    <t>INTERMEDIATE 
Establish a roadmap for full integration, including phased adoption and measurable KPIs. 
Identify areas where digital twins can bring further benefits, such as predictive maintenance or supply chain optimization. 
Establish policies for data standardization, security, and accuracy. 
Leverage machine learning for predictive insights and automation of decision making. 
Integrate digital twins with ERP, PLM, and other enterprise systems to create a unified digital ecosystem. 
Reduce manual updates by ensuring realtime data synchronization between physical and digital assets. 
Use digital twins for ''what if" simulations, and continuous process improvement. 
Provide training programs for employees to understand and utilize digital twin capabilities. 
Continuously assess digital twin performance and iterate based on feedback and business needs.</t>
  </si>
  <si>
    <t>Advanced (3) = Digital twins are fully embedded across enterprise functions, supporting real-time monitoring, operational optimization, and system efficiency improvements.</t>
  </si>
  <si>
    <t xml:space="preserve">ADVANCED
Implement enterprise wide data standards to ensure consistency. 
Adopt zero trust architectures and role-based access control. 
Enhance cybersecurity protocols to protect real-time data exchanges. 
Use open standards and APIs to integrate various digital twin platforms. 
Enable cloud to edge computing frameworks for seamless data processing. 
Enable multi tier digital twin structures to model complex systems. 
Promote a data driven decision making culture across all business units. 
Define clear ROI metrics to evaluate the success of digital twin applications. 
Utilize VR and AR for more human intuitive visualisation of systems. </t>
  </si>
  <si>
    <t>Pioneer (4) = Digital twins are embedded across workflows, enabling automated decision-making, simulation-based planning, and continuous improvement.</t>
  </si>
  <si>
    <t>What level of predictive analytics is implemented?</t>
  </si>
  <si>
    <t>Basic (1) = No predictive capabilities.</t>
  </si>
  <si>
    <t>BASIC 
Ensure accurate and real-time data collection. 
Deploy IoT devices for real-time monitoring and data acquisition. 
Standardize data formats for better integration across platforms. 
Automate data ingestion and preprocessing for analytics readiness. 
Implement regression, classification, or clustering models for prediction. 
Use time series forecasting and anomaly detection models. 
Develop digital simulations of real world processes. 
Implement predictive maintenance to reduce downtime.</t>
  </si>
  <si>
    <t>Intermediate (2) = Limited predictive analytics.</t>
  </si>
  <si>
    <t>INTERMEDIATE 
Standardize data collection methods and formats to reduce inconsistencies. 
Implement IoT sensors to gather real-time asset data for better predictive insights. 
Incorporate weather, supply chain, and operational data for more accurate predictions. 
Develop and train predictive models to forecast asset failures and optimize maintenance. 
Use AI to detect deviations in asset performance before failures occur. 
Move from reactive to proactive asset management using AI driven insights. 
Evaluate the effectiveness of predictive models and refine them over time.</t>
  </si>
  <si>
    <t>Advanced (3) = Predictive analytics are implemented through either third-party AI-driven optimization platforms or internally developed custom AI models focused on operational improvements.
Advanced (3) = Custom AI model.</t>
  </si>
  <si>
    <t>ADVANCED (3rd party) 
Ensure a robust data pipeline for realtime data transfer between the digital twin and third party AI systems. 
Require third party AI providers to offer explainability features to understand predictions. 
Track and document AI model updates and changes to ensure consistent performance across digital twin applications. 
Use encryption to protect sensitive data shared with third party AI providers. 
Conduct regular security audits and risk assessments for AI vendors before integration. 
Perform rigorous validation tests to verify AI driven predictions align with expected outcomes. 
Educate operators and decision makers on interpreting AI driven insights to maximize value.</t>
  </si>
  <si>
    <t>Pioneer (4) = Predictive analytics drive operations using AI models that forecast trends, detect anomalies, and guide proactive strategies.</t>
  </si>
  <si>
    <t>KPI 7: Continuous Innovation and Improvement</t>
  </si>
  <si>
    <t>How does the company approach innovation?</t>
  </si>
  <si>
    <t>Basic (1) = No structured innovation strategy in place.</t>
  </si>
  <si>
    <t>BASIC 
Ensure leadership and middle managment support for digital transformation efforts. 
Encourage employees to contribute ideas without fear of failure. 
Implement incentive programs for innovative solutions. 
Regularly review and prioritize ideas for development. 
Set up a dedicated space for experimentation and prototyping. 
Partner with startups or universities for fresh insights. 
Experiment with AI, blockchain, IoT, and cloud computing. 
Pilot new technologies before full-scale implementation.</t>
  </si>
  <si>
    <t>Intermediate (2) = Occasional investment into new digital tools.</t>
  </si>
  <si>
    <t>INTERMEDIATE 
Define a clear roadmap for digital innovation aligned with business goals. 
Encourage employees to propose and experiment with new digital solutions. 
Set up an internal innovation team or committee to drive digital projects. 
Expand investment beyond occasional purchases to continuous, strategic adoption. 
Seek employee feedback to ensure tools meet operational needs. 
Provide employees with ongoing digital skills training. 
Recognize and reward teams that drive digital improvements. 
Identify repetitive tasks that can be digitized or automated. 
Allow teams to work on passion projects that contribute to digital transformation. 
Ensure management actively supports and participates in digital innovation.</t>
  </si>
  <si>
    <t>Advanced (3) = Active investment into emerging technologies and structured innovation processes.</t>
  </si>
  <si>
    <t>ADVANCED 
Encourage employee experimentation and risktaking by fostering an innovation friendly environment. 
Establish a tech scouting team to continuously monitor and assess new technologies. 
Create a technology adoption roadmap aligned with business goals. 
Introduce an idea management platform for employees to submit and develop innovative ideas. 
Utilize rapid prototyping and minimum viable product approaches to test innovations. 
Partner with startups, research institutions, and universities for external innovation input. 
Engage in corporate venture capital investments to support emerging tech startups. 
Develop a dedicated chief innovation officer role to oversee initiatives. 
Encourage bottom-up innovation, where employees at all levels contribute ideas.</t>
  </si>
  <si>
    <t>Pioneer (4) = Innovation is continuous and open, driven by real-time market insights, AI foresight tools, and collaborative ecosystems.</t>
  </si>
  <si>
    <t>Who is responsible for driving innovation?</t>
  </si>
  <si>
    <t>Basic (1) = Top down from managment.</t>
  </si>
  <si>
    <t>BASIC 
Define a clear innovation strategy. 
Leaders should actively promote and model digital adoption and experimentation. 
Allocate budget, tools, and personnel to drive innovation projects. 
Create a dedicated space or team responsible for experimenting with new technologies. 
Encourage employees to test new ideas without fear of failure. 
Reduce bureaucracy to accelerate digital transformation. 
Encourage iterative development and rapid prototyping. 
Track progress with KPIs such as time-to-market, adoption rates, and ROI.</t>
  </si>
  <si>
    <t>Intermediate (2) = Small team occasionally explores new technologies.</t>
  </si>
  <si>
    <t>INTERMEDIATE  
Encourage a learning culture, by provide time for continuous learning. 
Encourage small scale pilots and proofs of concept without fear of failure. 
Create incentives for contributions to innovation. 
Define clear steps for exploring, testing, and implementing new technologies. 
Align research efforts with business needs to ensure impact. 
Maintain a prioritized list of new technologies or concepts to explore. 
Engage with external communities, by participating in tech meetups, hackathons and online forums. 
Even in a small team, appoint someone to oversee exploration efforts. 
Get leadership support for innovation initiatives. 
Allocate resources for testing new technologies. 
Track key metrics to assess the value of new ideas.</t>
  </si>
  <si>
    <t>Advanced (3) = Dedicated R&amp;D department.</t>
  </si>
  <si>
    <t>ADVANCED 
Encourage collaboration with external experts, startups, and universities. 
Create internal and external online communities for continuous knowledge exchange and idea generation. 
Align R&amp;D objectives with an overarching digital transformation roadmap. 
Train researchers in AI, data science, and emerging technologies to enhance innovation. 
Leverage social listening, sentiment analysis, and big data to identify innovation opportunities.</t>
  </si>
  <si>
    <t>Pioneer (4) = Innovation is owned across the organization, with empowered teams and dedicated innovation leaders driving strategic change.</t>
  </si>
  <si>
    <t>Is a feedback system inplace?</t>
  </si>
  <si>
    <t>Basic (1) = No formal feedback process.</t>
  </si>
  <si>
    <t>BASIC 
Create dedicated feedback channels in internal messaging systems. 
Integrate feedback collection into existing collaboration platforms. 
Set up automated surveys after key events, projects, or product launches. 
Use chatbot integrations to collect feedback in real time. 
Provide an option for employees/customers to submit anonymous feedback. 
Train employees on how to give and receive constructive feedback. 
Link feedback insights to KPIs and continuous improvement initiatives. 
Collect feedback via emails, mobile apps, QR codes, and social media.</t>
  </si>
  <si>
    <t>Intermediate (2) = Periodic employee feedback is collected.</t>
  </si>
  <si>
    <t>INTERMEDIATE 
Deploy AI driven analytics tools to extract trends, emotions, and insights from employee feedback. 
Use automation to generate periodic summaries and insights from feedback data. 
Implement anonymous feedback options to increase honesty and participation. 
Automate periodic reminders for employees and managers to provide feedback and take action. 
Shift from periodic to continuous feedback collection using digital tools. 
Use digital metrics (e.g., participation rate, response time, action followups) to assess the effectiveness of the feedback system.</t>
  </si>
  <si>
    <t>Advanced (3) = Continuous feedback loops are established across customers, employees, and stakeholders, supporting regular improvements and decision-making.</t>
  </si>
  <si>
    <t>ADVANCED 
Ensure feedback from emails, chatbots, social media, and surveys is centralized in a digital dashboard. 
Deploy tools that analyze sentiment in real-time to detect trends and issues quickly. 
Use machine learning to categorize and prioritize feedback for faster response. 
Ensure that customer and employee feedback leads to action and visible change. 
Adopt iterative improvements based on feedback rather than waiting for large overhauls. 
Strive to report and reward improvements, from feedback. 
Regularly update stakeholders on how their feedback is being used. 
Ensure employees understand the value of continuous feedback and know how to act on it. 
Conduct digital audits to identify bottlenecks and inefficiencies in the system.</t>
  </si>
  <si>
    <t>Pioneer (4) = Feedback is collected in real time from all stakeholders via digital platforms and directly feeds into product and process design.</t>
  </si>
  <si>
    <t>What level of R&amp;D is conducted?</t>
  </si>
  <si>
    <t>Basic (1) = No significant R&amp;D investments.</t>
  </si>
  <si>
    <t>BASIC 
Analyse current business practices and develop a financial forecast, to see if R&amp;D is needed. 
Utilize crowdsourcing, open source projects, and university partnerships for research. 
Use free or low cost AI tools for market trend analysis, predictive maintenance, or process optimization. 
Engage in collaborative pilots with startups or participate in incubators to explore new ideas. 
Seek funding opportunities or tax incentives for R&amp;D from government initiatives, to initiate corporate culture. 
Consider leveraging the advantages of consumer grade 3D printers to accelerate basic prototyping and product visualisation. 
Encourage small scale innovation.</t>
  </si>
  <si>
    <t>Intermediate (2) = Some R&amp;D efforts to explore new solutions.</t>
  </si>
  <si>
    <t xml:space="preserve">INTERMEDIATE 
Enable non-technical staff to experiment with digital solutions without needing extensive programming knowledge. 
Utilize technologies like 3D printing, virtual labs, and robotic automation for faster prototyping. 
Create a safe, virtual environment for experimentation with emerging technologies before full scale deployment. 
Partner with startups, universities, and external innovators through digital collaboration platforms. 
Consider allowing the use of basic prototyping equipment (3D printers, routers, CNC mashines, …) fot employees passion projects, to foster inovation and improve morale. 
Seek public funding or other financial incentives, to run innovative projects. </t>
  </si>
  <si>
    <t>Advanced (3) = R&amp;D with dedicated budget and partnerships.</t>
  </si>
  <si>
    <t>ADVANCED 
Encourage R&amp;D teams to adopt agile methodologies, digital experimentation, and data driven decision making. 
Collaborate with startups, universities, and research institutions through digital platforms to accelerate innovation. 
Collect realtime data from experiments, prototypes, and field trials for continuous improvement. 
Build strategic alliances with tech companies to integrate emerging technologies into research. 
Facilitate knowledge exchange between R&amp;D, IT, and business units for integrated innovation.</t>
  </si>
  <si>
    <t>Pioneer (4) = R&amp;D is a strategic pillar, exploring next-gen tech through internal labs, university partnerships, and startup collaborations.</t>
  </si>
  <si>
    <t>How is R&amp;D conducted?</t>
  </si>
  <si>
    <t>Basic (1) = Ridget linear development.</t>
  </si>
  <si>
    <t>BASIC 
Break departmental boundaries by encouraging collaboration between teams. 
Leverage external innovation networks, startups, and partnerships to introduce fresh perspectives. 
Shift from a linear waterfall approach to agile or lean Startup methodologies to enable iterative development and rapid prototyping. 
Allow employees to experiment with new ideas in a structured yet flexible environment. Reward teams for adopting and new tools into the R&amp;D workflow. 
Enable remote collaboration and data sharing. 
Use online platforms to source innovative ideas from employees, customers, and external experts. 
Regularly analyze the strategies of digitally mature companies to stay competitive. 
Track progress, success rates, and bottlenecks in the R&amp;D process in real time.</t>
  </si>
  <si>
    <t>Intermediate (2) = Iterative development.</t>
  </si>
  <si>
    <t>INTERMEDIATE 
Create virtual models for iterative testing before physical implementation. 
Use digital prototyping and simulation tools, to reduce costs and time. 
Foster digital rapid iteration, continuous feedback, and incremental improvements. 
Utilize big data for predictive insights and risk assessment. 
Validate iterations with real world data. 
Experiment using scale functional scale models pruduced with additive technologies. 
Automate data collection and reporting.</t>
  </si>
  <si>
    <t>Advanced (3) = Planed targeted development with open development labs for non targeted base research.</t>
  </si>
  <si>
    <t>ADVANCED 
Develop digital knowledge repositories. 
Use AI for literature review and insights. 
Use generative AI to suggest novel hypotheses and optimize testing. 
Connect with startups, universities, and independent researchers. 
Adopt cloud based research environments for scalable computing power for simulations. 
Engage diverse problem solvers in digital competitions. 
Train researchers in complex methodologies using digital twins. 
Continuously refine research focus based on digital recommendations. 
Measure the effectiveness of R&amp;D initiatives.</t>
  </si>
  <si>
    <t>Pioneer (4) = R&amp;D is agile, data-driven, and decentralized, using rapid prototyping, simulation, and AI-assisted experimentation.</t>
  </si>
  <si>
    <t>KPI 8: Advanced Cybersecurity</t>
  </si>
  <si>
    <t>What level of cybersecurity measures are in place?</t>
  </si>
  <si>
    <t>Basic (1) = Basic antivirus and firewall protection.</t>
  </si>
  <si>
    <t>BASIC 
Protect user accounts with an extra verification step beyond just passwords. 
Require complex passwords and encourage the use of a password manager. 
Ensure all operating systems, applications, and firmware are patched and up to date. 
Educate employees or users about phishing, social engineering, and safe internet practices. 
Go beyond traditional antivirus with advanced threat detection capabilities. 
Divide networks to prevent lateral movement of threats. 
Encrypt emails, messages, and sensitive data transfers. 
Block access to malicious websites and control internet traffic. 
Employ machine learning solutions to detect anomalies and cyber threats.</t>
  </si>
  <si>
    <t>Intermediate (2) = Advanced threat detection and prevention systems.</t>
  </si>
  <si>
    <t>INTERMEDIATE 
Partner with industry threat-sharing groups (e.g., ISACs, MITRE ATT&amp;CK). 
Enforce least privilege access and continuous authentication. 
Verify every access request regardless of network location. 
Implement cloud based security solutions. 
Conduct regular penetration testing to identify weaknesses. 
Establish strict data access policies with realtime monitoring.</t>
  </si>
  <si>
    <t>Advanced (3) = AI powered cybersecurity with realtime monitoring and response.</t>
  </si>
  <si>
    <t>ADVANCED 
Set predefined incident response workflows to quickly contain threats with minimal human intervention. 
Implement explainable AI techniques to make cybersecurity decisions understandable and auditable. 
Perform continuous penetration testing against AI models to identify potential vulnerabilities. 
Implement behavioral analytics to identify new attack patterns before signature based solutions detect them. 
Generate realtime compliance reports and alerts for deviations. Vet third party AI security tools for vulnerabilities. 
Train cybersecurity teams to work effectively with AI driven security systems. 
Develop ''human in the loop'' approaches to validate AI-driven alerts and responses for critical incidents.</t>
  </si>
  <si>
    <t>Pioneer (4) = AI-driven cybersecurity architecture defends in real time, with adaptive protocols, threat prediction, and zero-trust models.</t>
  </si>
  <si>
    <t>Who is responsible for cybersecurity management?</t>
  </si>
  <si>
    <t>Basic (1) = No dedicated cybersecurity personnel.</t>
  </si>
  <si>
    <t>BASIC 
Designate an existing staff member to take responsibility for cybersecurity oversight. 
Establish clear rules and procedures for handling data, systems, and access control. 
Outsource security assessments, monitoring, and response to managed security providers. 
Conduct regular awareness sessions on phishing, password security, and safe browsing. 
Make cybersecurity a shared responsibility across all departments.</t>
  </si>
  <si>
    <t>Intermediate (2) = Cybersecurity is outsorced.</t>
  </si>
  <si>
    <t>INTERMEDIATE 
Establish accountability within the organization for managing and overseeing the outsourced cybersecurity provider. 
Create a localised workplace, for employees of the service provider. 
Ensure the outsourced provider complies with agreed security standards through independent audits and assessments. 
Develop clear protocols for collaboration with the provider during security incidents. 
Regularly evaluate the cybersecurity provider’s security posture and compliance with industry regulations. 
Require the provider to deliver regular reports on threats, vulnerabilities, and incidents. 
Limit the providers access to critical systems, dependent on roles. 
Ensure the provider has implemented a reliable backup strategy. 
Define when and how critical issues should be escalated to executive leadership. 
Plan for smooth transitions if switching cybersecurity providers to avoid security gaps. 
Require the provider to innovate and evolve security practices over time.</t>
  </si>
  <si>
    <t>Advanced (3) = A dedicated cybersecurity team.</t>
  </si>
  <si>
    <t>ADVANCED 
Ensure each team member has well documented duties within cybersecurity management. 
Appoint a lead employee for cybersecurity. 
Keep senior management informed on risks, incidents, and cybersecurity initiatives. 
Implement clear security policies for access control, incident response, and data protection. 
Conduct regular risk assessments to identify and mitigate vulnerabilities. 
Ensure regullar trainning of experts and general staff. 
Test the organization's response to cyber incidents to ensure readiness. 
Define roles and responsibilities for rapid response to security breaches. 
Ensure response plans are effective by running simulated cyber incidents.</t>
  </si>
  <si>
    <t>Pioneer (4) = A specialized cybersecurity division led by a CISO operates with 24/7 monitoring, threat hunting, and incident response.</t>
  </si>
  <si>
    <t>How frequently are security audits and penetration tests conducted?</t>
  </si>
  <si>
    <t>Basic (1) = No regular security assessments.</t>
  </si>
  <si>
    <t>BASIC 
Define a formal policy requiring regular security audits and penetration tests. 
Conduct quarterly or biannual security assessments to identify vulnerabilities. 
Hire ethical hackers or use internal teams to conduct penetration tests at least once or twice a year. 
Implement vulnerability scanners. 
Work with external cybersecurity firms to conduct unbiased security assessments. 
Regularly test employee awareness using simulated phishing campaigns.</t>
  </si>
  <si>
    <t>Intermediate (2) = Occasional audits and vulnerability tests.</t>
  </si>
  <si>
    <t>INTERMEDIATE 
Conduct regullar (every 2-6 months) security audits instead of occasional ones to detect vulnerabilities earlier. 
Deploy realtime monitoring tools like ''Security Information and Event Management'' to proactively detect threats. 
Conduct external and internal penetration tests at least twice a year to assess vulnerabilities. 
Introduce ethical hacking exercises. 
Include cloud security, third-party vendors, and APIs in penetration testing to cover all potential attack surfaces.</t>
  </si>
  <si>
    <t>Advanced (3) = Continuous security monitoring with regular penetration testing.</t>
  </si>
  <si>
    <t>ADVANCED 
Conduct penetration after any major system change.
Test social engineering defenses, like phishing and insider threats.</t>
  </si>
  <si>
    <t>Pioneer (4) = Continuous auditing and automated penetration testing are integrated into all development and operational pipelines.</t>
  </si>
  <si>
    <t>What level of data protection and encryption is implemented?</t>
  </si>
  <si>
    <t>Basic (1) = Basic password protection and encryption.</t>
  </si>
  <si>
    <t>BASIC 
Strenghten password security, by enforcing multi factor authentication. 
Replace outdated encryption algoritms with modern standarsds. 
Encrypt databases, file systems, and cloud storage with strong encryption. 
Ensure backup encryption with secure key management. 
Rotate encryption keys regularly and use separate keys for different environments. 
Enforce full-disk encryption on all employee devices.</t>
  </si>
  <si>
    <t>Intermediate (2) = End to end encryption for critical data.</t>
  </si>
  <si>
    <t>INTERMEDIATE 
Ensure encryption algorithms are up to date. 
Use hardware security modules. 
Begin transitioning towards quantum resistant encryption methods to future proof data security. 
Apply tokenization and data masking for non critical but sensitive data to reduce exposure risk. 
Use tamper proof logs with encryption and blockchain based logging for audit trails. 
Apply zero knowledge encryption models where even administrators cannot decrypt data. 
Leverage machine learning to predict security risks and dynamically enforce encryption policies.</t>
  </si>
  <si>
    <t>Advanced (3) = Zero trust security architecture with multi layered encryption.</t>
  </si>
  <si>
    <t>ADVANCED 
Divide encrypted data into separate zones, limiting exposure in case of a breach while enabling granular access controls. 
Store encrypted, immutable backups to prevent tampering and ensure data recovery in the event of an attack.
Implement homomorphic encryption to allow computations on encrypted data without decryption, preserving confidentiality in cloud or multi-party environments.</t>
  </si>
  <si>
    <t>Pioneer (4) = All data is encrypted end-to-end using advanced protocols (e.g., AES-256), with multilayered key management and tokenization.</t>
  </si>
  <si>
    <t>How does the company handle incident response and breach mitigation?</t>
  </si>
  <si>
    <t>Basic (1) = No formal incident response plan.</t>
  </si>
  <si>
    <t>BASIC 
Create a structured incident response plan outlining roles, responsibilities, and procedures. 
Define incident categories, escalation paths, and communication protocols. 
Assign dedicated personnel for incident response. 
Write clear procedures for detecting, analyzing, containing, eradicating, and recovering from incidents. 
Ensure these procedures align with industry frameworks. 
Train IT and security teams on response processes and best practices. 
Run tabletop exercises to test response readiness.</t>
  </si>
  <si>
    <t>Intermediate (2) = Basic incident response plan in place.</t>
  </si>
  <si>
    <t>INTERMEDIATE 
Create detailed response guides for different incident types (e.g., ransomware, insider threats, phishing attacks). 
Centralize logging with log retention policies and forensic analysis tools for post incident investigation. 
Restrict access using least privilege, multi factor authentication, and network segmentation. 
Develop a communication strategy for breaches, to informe internal stakeholder and the general public.</t>
  </si>
  <si>
    <t>Advanced (3) = Automated systems assist with threat detection and initial response, supported by AI tools for faster containment of security incidents.</t>
  </si>
  <si>
    <t>ADVANCED 
Continuously train AI models on the latest threat intelligence data. 
Implement explainability measures to ensure AI driven decisions are transparent and auditable. 
Automate threat intelligence sharing with external cybersecurity networks.</t>
  </si>
  <si>
    <t>Pioneer (4) = Incident response is instant, AI-assisted, and based on live playbooks with forensic traceability and post-breach learning.</t>
  </si>
  <si>
    <t>KPI 9: AI Driven Business Operations</t>
  </si>
  <si>
    <t>How is AI utilized in business operations?</t>
  </si>
  <si>
    <t>Basic (1) = No AI implementation in operations.</t>
  </si>
  <si>
    <t>BASIC 
Evaluate current digital infrastructure, data availability, and workforce AI literacy. 
Provide training programs on AI fundamentals and business applications. 
Encourage workers to experiment with free AI models, to test their specific use cases. 
Encourage documentation of positive and negative results from using AI models. 
Identify AI opportunities relevant to business goals. Invest in consumer grade AI models.</t>
  </si>
  <si>
    <t>Intermediate (2) = AI is used for basic automation tasks.</t>
  </si>
  <si>
    <t>INTERMEDIATE 
Improve data collection and storage processes to ensure high-quality, structured data for AI analysis. 
Use AI for realtime threat detection and automated security responses. 
Implement AI driven fraud detection systems in financial operations. 
Use AI to personalize marketing campaigns based on customer behavior data. 
Implement AI driven recommendation engines for product and service suggestions. 
Use AI for resume screening and talent acquisition. 
Implement AI driven workforce scheduling for efficiency. 
Use AI sentiment analysis for improved customer insights. 
Utilize AI to optimize ad placements, email campaigns, and content creation. 
Collaborate with AI solution providers to gain access to the newest AI tools.</t>
  </si>
  <si>
    <t>Advanced (3) = AI is deeply integrated into business processes for optimization and decision making.</t>
  </si>
  <si>
    <t>ADVANCED 
Train employees at all levels in AI fundamentals, ethics, and practical applications to foster AI fluency. 
Optimize workflows where AI enhances human decision making rather than replacing human expertise. 
Adopt ethical AI principles, bias audits, and fairness assessments in AI driven business processes. 
Use traditional analytics to measure efficiency gains, cost reductions, and business impact.</t>
  </si>
  <si>
    <t>Pioneer (4) = AI is embedded across all operations, automating workflows, forecasting outcomes, and optimizing performance in real time.</t>
  </si>
  <si>
    <t>Who oversees AI operations?</t>
  </si>
  <si>
    <t>Basic (1) = No dedicated AI personnel.</t>
  </si>
  <si>
    <t>BASIC 
Assign an existing senior leader or manager to oversee AI governance and strategy. 
Establish accountability by integrating AI oversight into existing job descriptions. 
Provide AI literacy and training programs for managers and employees. 
Partner with AI consultants or advisory firms to bridge knowledge gaps.</t>
  </si>
  <si>
    <t>Intermediate (2) = A small team manages AI tools.</t>
  </si>
  <si>
    <t>INTERMEDIATE 
Clearly assign ownership of AI operations, including monitoring, maintenance, and compliance. 
Schedule periodic reviews to assess AI performance, biases, and risks. 
Ensure AI decisions are interpretable and document key logic. 
Standardize data pipelines and enhance data quality practices. 
Define a roadmap for scaling AI capabilities, whether through automation, partnerships, or hiring additional expertise.</t>
  </si>
  <si>
    <t>Advanced (3) = A dedicated AI and data science team leads AI implementation, optimizes models, and supports innovation within selected business functions.</t>
  </si>
  <si>
    <t>ADVANCED 
Provide education on AI risks, benefits, and oversight responsibilities. 
Periodically review AI models for bias, security, and alignment with business objectives. 
Encourage feedback from stakeholders and update AI governance strategies based on real world impact.</t>
  </si>
  <si>
    <t>Pioneer (4) = A dedicated AI governance team ensures ethical, strategic deployment and continuous model improvement across departments.</t>
  </si>
  <si>
    <t>What level of AI-driven analytics is implemented?</t>
  </si>
  <si>
    <t>Basic (1) = No AI driven analytics in place.</t>
  </si>
  <si>
    <t>BASIC 
Identify key business areas that would benefit from AI-driven analytics Provide AI training for employees to improve digital fluency. 
Encourage small scale employee testing of AI solutions. 
Colaborate with data scientists, AI engineers, or AI consultancies to jumpstart AI initiatives. 
Start with a proof of concept before scaling AI operations.</t>
  </si>
  <si>
    <t>Intermediate (2) = AI is used for historical data analysis.</t>
  </si>
  <si>
    <t>INTERMEDIATE 
Broaden data sources beyond historical records to include realtime feeds, IoT data, social media, and customer interactions. 
Upgrade AI systems to analyze data in real time for quicker decision making. 
Transition from solely analysis models to models that can forecast trends and behaviors. 
Upskill your current workforce with training in advanced analytics, machine learning, and data engineering. 
Conect with or recruit specialists, from universities.</t>
  </si>
  <si>
    <t>Advanced (3) = AI tools assist with analyzing recent data to identify trends and support periodic operational improvements.</t>
  </si>
  <si>
    <t>ADVANCED 
Establish robust governance frameworks to ensure data accuracy, security, and compliance. 
Use edge computing to process analytics closer to data sources for ultra-low latency. 
Implement auto retraining mechanisms to ensure models adapt to new patterns. 
Provide AI literacy training for business teams to understand and leverage AI insights. 
Promote AI adoption across departments with clear success metrics and business alignment. 
Implement realtime monitoring tools to track AI decisions and business impact.</t>
  </si>
  <si>
    <t>Pioneer (4) = Advanced AI analytics deliver predictive and prescriptive insights, dynamically adjusting based on real-time data flows.</t>
  </si>
  <si>
    <t>How is AI integrated into customer interactions?</t>
  </si>
  <si>
    <t>Basic (1) = No AI used in customer interactions.</t>
  </si>
  <si>
    <t>BASIC 
Educate staff on AI benefits, use cases, and ethical considerations in customer engagement. 
Encourage teams to begin using AI for improved customer interactions. 
Outline a roadmap for AI integration, including short term and long term goals. 
Ensure clean, structured, and accessible customer data to support AI applications. 
Deploy AI powered chatbots to handle FAQs, reducing workload on human agents. 
Implement virtual assistants to guide users through website navigation and service options. 
Leverage AI to analyze customer data, predict behavior, and provide personalized recommendations.</t>
  </si>
  <si>
    <t>Intermediate (2) = AI chatbots and virtual assistants provide basic support.</t>
  </si>
  <si>
    <t>INTERMEDIATE 
Enable AI to handle voice, text, and image queries. 
Improving accessibility and user experience. 
Implement AI driven recommendations and responses tailored to past interactions and purchase history. 
Ensure a seamless escalation process to human agents when AI cannot resolve the query. 
Expand chatbot capabilities to handle more complex scenarios, such as processing refunds or modifying orders without human intervention. 
Ensure AI chatbots work across web, mobile apps, email, social media, and messaging apps. 
Continuously test different chatbot versions to optimize engagement and resolution rates.</t>
  </si>
  <si>
    <t>Advanced (3) = AI assists in personalizing customer responses and recommending actions based on customer profiles, primarily during key interaction points.</t>
  </si>
  <si>
    <t>ADVANCED 
Implement data cleansing techniques to remove inconsistencies and redundancies for accurate AI predictions. 
Upgrade infrastructure to process and analyze customer data with low latency for instant recommendations. 
Enhance transparency so customers and employees understand why AI makes certain predictions or recommendations. 
Implement strong encryption and compliance frameworks to protect customer data. 
Equip customer service teams with training to understand AI insights and maximize effectiveness in interactions.</t>
  </si>
  <si>
    <t>Pioneer (4) = AI powers hyper-personalized engagement, live chat, sentiment analysis, and adaptive content for every customer journey.</t>
  </si>
  <si>
    <t>Are AI modeles used in acordance with legislative limitatons?</t>
  </si>
  <si>
    <t>Basic (1) = No efforts have been made towards legislative compliance.</t>
  </si>
  <si>
    <t>BASIC 
Identify and review relevant AI regulations applicable to the company’s industry and location. 
Ensure AI models comply with basic data privacy laws, such as GDPR or CCPA. 
Establish an internal compliance team to monitor AI-related legal requirements. 
Implement data protection measures to safeguard sensitive information used in AI models. 
Train employees on ethical AI use and legal obligations. 
Use only pre-approved and well-documented AI tools to minimize compliance risks. 
Ensure AI decisions can be explained and justified when required by law. 
Limit AI deployment to low-risk business functions to avoid regulatory breaches.</t>
  </si>
  <si>
    <t xml:space="preserve">Intermediate (2) = Models were compliant when implemented. </t>
  </si>
  <si>
    <t>INTERMEDIATE 
Conduct regular audits to assess AI compliance with legal standards. 
Implement AI ethics guidelines that go beyond basic legal requirements. 
Develop AI risk assessment frameworks to evaluate potential legal and ethical concerns. 
Ensure third-party AI vendors comply with all relevant legal and ethical guidelines. 
Deploy bias detection mechanisms to mitigate discrimination risks in AI models. 
Appoint a dedicated AI compliance officer to oversee responsible AI use. 
Engage with regulatory bodies to stay updated on AI governance trends.</t>
  </si>
  <si>
    <t xml:space="preserve">Advanced (3) = Compliance with legislature is maintained. </t>
  </si>
  <si>
    <t>ADVANCED 
Achieve certifications in AI ethics and compliance, such as ISO 42001. 
Actively participate in AI regulatory discussions and industry standards development. 
Use AI models that incorporate built-in compliance checks and automated legal adherence. 
Develop proprietary AI compliance monitoring tools. 
Establish AI ethics committees that include legal, technical, and ethical experts.</t>
  </si>
  <si>
    <t>Pioneer (4) = All AI systems follow up-to-date regulations, with compliance checks, ethical audits, and transparent explainability layers.</t>
  </si>
  <si>
    <t>KPI 10: Sustainable and Green Digitalization</t>
  </si>
  <si>
    <t>How environmentally sustainable are the companys digital operations?</t>
  </si>
  <si>
    <t>Basic (1) = No sustainability initiatives in place.</t>
  </si>
  <si>
    <t xml:space="preserve">BASIC 
Evaluate the environmental impact of current digital operations, including energy use, e-waste, and carbon footprint. 
Create guidelines for energy efficient hardware use, responsible e-waste management, and sustainable software development. 
Purchase devices with energy efficient certifications. Consider directly purchasing green energy, from utility companies. 
Optimize code to minimize computing power and energy consumption. 
Implement low energy UI designs. Automate power saving settings on all devices. 
Encourage employees to turn off devices when not in use. 
Partner with certified e-waste recyclers to responsibly dispose of old electronics. 
Encourage device refurbishment and donation, while maintaining data safety. </t>
  </si>
  <si>
    <t>Intermediate (2) = Some efforts to reduce digital carbon footprint.</t>
  </si>
  <si>
    <t>INTERMEDIATE 
Ensure company websites and digital services are hosted on data centers powered by renewable energy. 
Reduce redundant data, implement lifecycle management, and use energy efficient cloud providers. 
Reduce energy use and bandwidth by processing data closer to the source. 
Promote device maintenance, reuse, and refurbishment instead of frequent replacements. 
Establish clear protocols for proper disposal and recycling of outdated digital equipment. 
Develop software with optimized algorithms that consume less processing power. 
Reduce commuting emissions by supporting remote work. 
Encourage audio calls or lower resolution video when possible. 
Educate employees on reducing their personal and workplace digital carbon and waste footprints. 
Implement tools to measure and report emissions from digital operations. 
Regularly review digital sustainability strategies and adopt emerging green technologies.</t>
  </si>
  <si>
    <t>Advanced (3) = Green IT practices are implemented across major operations, including energy-efficient systems and optimized resource usage, but without full carbon neutrality or alignment with formal climate standards.</t>
  </si>
  <si>
    <t>ADVANCED 
Regularly assess digital sustainability performance with third party audits and environmental impact assessments. 
Leverage AI to optimize energy consumption in data centers, cloud computing, and IoT devices. 
Optimized data center management with efficient technologies, such as water cooling, AI energy managment and dynamic load balancing. 
Reduce energy waste by using serverless computing and edge computing to minimize unnecessary data transfers. 
Implement real-time tracking of digital operations’ carbon emissions and energy usage. Optimize code for energy efficiency, reducing unnecessary processing power. 
Optimize hybrid work models to reduce digital waste and unnecessary commuting. 
Collaborate with industry groups to push for greener digital regulations and standards. 
Invest in carbon offset projects and participate in circular economy initiatives for IT products.</t>
  </si>
  <si>
    <t>Pioneer (4) = Digital operations are carbon-neutral, powered by green infrastructure and aligned with science-based climate targets.</t>
  </si>
  <si>
    <t>What level of energy efficiency is implemented?</t>
  </si>
  <si>
    <t>Basic (1) = No energy efficiency measures in place.</t>
  </si>
  <si>
    <t>BASIC 
Assess the current energy consumption of digital infrastructure and identify inefficiencies. 
Upgrade to energy star rated or eco certified IT equipment. 
Enable sleep mode, automatic shutdown and low power states for devices. 
Partner with green energy providers or purchase renewable energy certificates. 
Optimize routers, switches, and other devices for minimal power consumption.</t>
  </si>
  <si>
    <t>Intermediate (2) = Some energy efficient data centers and cloud solutions.</t>
  </si>
  <si>
    <t>INTERMEDIATE 
Implement advanced cooling technologies for data centers. 
Increase the use of solar, wind, or hydro energy to power data centers. 
Partner with green energy providers or purchase renewable energy certificates. 
Deploy edge computing to process data closer to users, reducing transmission energy costs. 
Upgrade to low power and high efficiency computing hardware. 
Regularly audit and publish energy efficiency reports for transparency.</t>
  </si>
  <si>
    <t>Advanced (3) = Energy efficiency practices are integrated across operations, including smart scheduling, hardware optimization, and energy monitoring using standard automation tools.</t>
  </si>
  <si>
    <t xml:space="preserve">ADVANCED 
Regularly update algorithms to ensure peak efficiency with the latest advancements. 
Shift towards decentralized edge computing to reduce energy intensive cloud processing. 
Use blockchain to verify and certify green energy usage, ensuring transparency in energy transactions. 
Deploy digital twins to simulate and predict energy usage in realtime. 
Use AI to optimize the mix of solar, wind, and other renewables for continuous clean energy supply. </t>
  </si>
  <si>
    <t>Pioneer (4) = Energy usage is continuously optimized through AI, real-time monitoring, and low-energy hardware across all systems.</t>
  </si>
  <si>
    <t>How is electronic waste managed?</t>
  </si>
  <si>
    <t>Basic (1) = No formal e-waste disposal strategy.</t>
  </si>
  <si>
    <t>BASIC 
Require manufacturers to take responsibility for the end of life management of their products.
Establish a clear framework defining responsibilities for e-waste collection, disposal, and recycling.
Ensure safe destruction and disposal of data storage equipment. 
Set formal guidelines for safe disposal and recycling processes in compliance with environmental laws.</t>
  </si>
  <si>
    <t>Intermediate (2) = Basic recycling programs for outdated hardware.</t>
  </si>
  <si>
    <t>INTERMEDIATE 
Promote reuse of old devices by refurbishing and donating to schools or nonprofits. 
Require manufacturers to collect and process outdated devices. 
Establish resale platforms to extend device lifespans. 
Ensure proper data wiping before disposal.</t>
  </si>
  <si>
    <t>Advanced (3) = A comprehensive internal e-waste program ensures responsible disposal and recovery of materials, with initiatives supporting circular economy principles internally.</t>
  </si>
  <si>
    <t>ADVANCED 
Implement blockchain or IoT based solutions to track e-waste from collection to recycling. 
Use AI and machine learning to automate the sorting and processing of electronic waste for efficient recycling. 
Leverage social media, mobile apps, and interactive platforms to educate the public on responsible e-waste disposal.</t>
  </si>
  <si>
    <t>Pioneer (4) = E-waste is tracked, minimized, and recycled through certified circular economy partners with full chain-of-custody transparency.</t>
  </si>
  <si>
    <t>What renewable energy sources are integrated?</t>
  </si>
  <si>
    <t>Basic (1) = No use of renewable energy.</t>
  </si>
  <si>
    <t>BASIC 
Create a roadmap outlining how to shift from fossil fuels to renewables. 
Partner with green energy providers or purchase renewable energy certificates. 
Establish measurable goals (e.g., 50% renewable power by 2030). 
Utilize rooftops or open areas for solar energy generation. 
Consider waste heat to energy solutions for sustainability.</t>
  </si>
  <si>
    <t>Intermediate (2) = Partial reliance on renewable energy sources.</t>
  </si>
  <si>
    <t>INTERMADIATE 
Deploy battery storage systems to store excess renewable energy for later use. 
Use demand/response mechanisms and microgrids to manage energy fluctuations. 
Use big data analytics to predict renewable energy availability and adjust operations accordingly. 
Transition data centers to run on 100% renewable energy and improve cooling efficiency. 
Educate employees on sustainable practices and energy efficient technologies. 
Encourage customers and partners to transition to green energy solutions. 
Promote sustainability initiatives to attract green investment.</t>
  </si>
  <si>
    <t>Advanced (3) = Operations are fully powered by renewable energy sources, supported by clear internal sustainability goals, but without advanced storage integration or full smart energy management.</t>
  </si>
  <si>
    <t>ADVANCED 
Implement AI driven energy optimization for realtime monitoring and control of renewable sources. 
Utilize IoT sensors for realtime performance monitoring of solar, wind, and hydro power systems. 
Deploy blockchain for transparent, decentralized energy trading and carbon credit tracking. 
Use machine learning to predict failures in energy infrastructure and reduce downtime. 
Optimize cooling, server efficiency, and carbon footprint reduction in green data centers. 
Capture excess heat from data centers and industrial operations for reuse in heating applications. 
Establish sustainability standards and certifications for digital infrastructure powered by renewable energy.</t>
  </si>
  <si>
    <t>Pioneer (4) = All data and digital systems are powered by renewables like solar, wind, and hydro, with energy storage integration.</t>
  </si>
  <si>
    <t>How does the company ensure responsible sourcing of digital equipment?</t>
  </si>
  <si>
    <t>Basic (1) = No policies on sustainable sourcing.</t>
  </si>
  <si>
    <t>BASIC 
Educate procurement teams about responsible sourcing and the environmental impact of digital equipment. 
Evaluate suppliers based on their environmental impact, ethical labor practices, and responsible material sourcing. 
Establish procurement guidelines that favor energy-efficient, repairable, and recyclable digital equipment. 
Include sustainability criteria in contracts and request transparency in supply chain sourcing. 
Opt for refurbished or remanufactured equipment and implement buy back or trade in programs. 
Partner with certified e-waste recyclers and ensure proper disposal and recycling of outdated digital equipment.</t>
  </si>
  <si>
    <t>Intermediate (2) = Some sustainability considerations in procurement.</t>
  </si>
  <si>
    <t>INTERMEDIATE 
Develop policies prioritizing suppliers that adhere to environmental and social responsibility standards. 
Require vendors to meet certifications such as EPEAT, TCO Certified, ENERGY STAR, or ISO 14001. 
Enforce ethical and sustainable sourcing by requiring suppliers to adhere to guidelines on fair labor, conflict-free minerals, and carbon footprint reduction. 
Use blockchain or other tracking systems to verify responsible sourcing of raw materials, including conflict minerals. 
Incentivize vendors to develop greener, energy efficient, and circular economy friendly solutions. 
Partner with manufacturers that offer recycling and take back schemes for old equipment. 
Extend the lifecycle of digital equipment through reuse, repurposing, and refurbishment before disposal. 
Work with vendors that offer carbon offset initiatives for digital equipment manufacturing and logistics.</t>
  </si>
  <si>
    <t>Advanced (3) = Strict sustainable procurement policies ensuring responsible sourcing.</t>
  </si>
  <si>
    <t>ADVANCED 
Mandate suppliers to provide full lifecycle impact data on digital equipment. 
Use AI to analyze supplier sustainability performance and optimize procurement decisions. 
Prioritize refurbished, remanufactured, or upgradable digital equipment. 
Educate employees on responsible sourcing and sustainable procurement decisions. 
Require suppliers to disclose carbon emissions from raw material extraction to product disposal. 
Ensure take back programs and recycling initiatives are built into procurement contracts.</t>
  </si>
  <si>
    <t>Pioneer (4) = Digital hardware is procured from ethical suppliers certified in fair labor, recycled materials, and low environmental impact.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</si>
</sst>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Aptos Narrow"/>
      <family val="2"/>
      <charset val="238"/>
      <scheme val="minor"/>
    </font>
    <font>
      <b/>
      <sz val="22"/>
      <color theme="0"/>
      <name val="Aptos Narrow"/>
      <family val="2"/>
      <scheme val="minor"/>
    </font>
    <font>
      <sz val="11"/>
      <color theme="1"/>
      <name val="Aptos Narrow"/>
      <family val="2"/>
      <scheme val="minor"/>
    </font>
    <font>
      <b/>
      <sz val="14"/>
      <color theme="1"/>
      <name val="Aptos Narrow"/>
      <family val="2"/>
      <scheme val="minor"/>
    </font>
    <font>
      <sz val="12"/>
      <color theme="1"/>
      <name val="Aptos Narrow"/>
      <family val="2"/>
      <charset val="238"/>
      <scheme val="minor"/>
    </font>
    <font>
      <sz val="14"/>
      <color theme="1"/>
      <name val="Aptos Narrow"/>
      <family val="2"/>
      <charset val="238"/>
      <scheme val="minor"/>
    </font>
    <font>
      <b/>
      <sz val="16"/>
      <color theme="0"/>
      <name val="Aptos Narrow"/>
      <family val="2"/>
      <charset val="238"/>
      <scheme val="minor"/>
    </font>
    <font>
      <sz val="14"/>
      <name val="Aptos Narrow"/>
      <family val="2"/>
      <charset val="238"/>
      <scheme val="minor"/>
    </font>
    <font>
      <b/>
      <sz val="11"/>
      <color theme="0"/>
      <name val="Aptos Narrow"/>
      <family val="2"/>
      <charset val="238"/>
      <scheme val="minor"/>
    </font>
    <font>
      <b/>
      <sz val="11"/>
      <color theme="1"/>
      <name val="Aptos Narrow"/>
      <family val="2"/>
      <charset val="238"/>
      <scheme val="minor"/>
    </font>
    <font>
      <b/>
      <sz val="12"/>
      <color theme="0"/>
      <name val="Aptos Narrow"/>
      <family val="2"/>
      <scheme val="minor"/>
    </font>
    <font>
      <sz val="12"/>
      <color theme="1"/>
      <name val="Aptos Narrow"/>
      <family val="2"/>
      <scheme val="minor"/>
    </font>
    <font>
      <b/>
      <sz val="11"/>
      <color rgb="FF10766A"/>
      <name val="Aptos Narrow"/>
      <family val="2"/>
      <scheme val="minor"/>
    </font>
    <font>
      <b/>
      <sz val="11"/>
      <color theme="1"/>
      <name val="Aptos Narrow"/>
      <family val="2"/>
      <scheme val="minor"/>
    </font>
    <font>
      <b/>
      <sz val="12"/>
      <color theme="1"/>
      <name val="Aptos Narrow"/>
      <family val="2"/>
      <scheme val="minor"/>
    </font>
    <font>
      <b/>
      <sz val="11"/>
      <color rgb="FFC00000"/>
      <name val="Aptos Narrow"/>
      <family val="2"/>
      <scheme val="minor"/>
    </font>
    <font>
      <i/>
      <sz val="11"/>
      <color theme="0" tint="-0.499984740745262"/>
      <name val="Aptos Narrow"/>
      <family val="2"/>
      <scheme val="minor"/>
    </font>
    <font>
      <b/>
      <sz val="16"/>
      <color theme="0"/>
      <name val="Aptos Narrow"/>
      <family val="2"/>
      <scheme val="minor"/>
    </font>
    <font>
      <sz val="11"/>
      <name val="Aptos Narrow"/>
      <family val="2"/>
      <scheme val="minor"/>
    </font>
  </fonts>
  <fills count="5">
    <fill>
      <patternFill patternType="none"/>
    </fill>
    <fill>
      <patternFill patternType="gray125"/>
    </fill>
    <fill>
      <patternFill patternType="solid">
        <fgColor rgb="FF10766A"/>
        <bgColor indexed="64"/>
      </patternFill>
    </fill>
    <fill>
      <patternFill patternType="solid">
        <fgColor rgb="FF19C0AD"/>
        <bgColor indexed="64"/>
      </patternFill>
    </fill>
    <fill>
      <patternFill patternType="solid">
        <fgColor theme="0" tint="-4.9989318521683403E-2"/>
        <bgColor indexed="64"/>
      </patternFill>
    </fill>
  </fills>
  <borders count="58">
    <border>
      <left/>
      <right/>
      <top/>
      <bottom/>
      <diagonal/>
    </border>
    <border>
      <left style="thin">
        <color theme="2" tint="-0.249977111117893"/>
      </left>
      <right style="thin">
        <color theme="2" tint="-0.249977111117893"/>
      </right>
      <top/>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medium">
        <color theme="2" tint="-9.9978637043366805E-2"/>
      </left>
      <right style="thin">
        <color theme="2" tint="-9.9978637043366805E-2"/>
      </right>
      <top style="thin">
        <color theme="2" tint="-9.9978637043366805E-2"/>
      </top>
      <bottom/>
      <diagonal/>
    </border>
    <border>
      <left style="thin">
        <color theme="2" tint="-9.9978637043366805E-2"/>
      </left>
      <right style="medium">
        <color theme="2" tint="-9.9978637043366805E-2"/>
      </right>
      <top style="thin">
        <color theme="2" tint="-9.9978637043366805E-2"/>
      </top>
      <bottom style="thin">
        <color theme="2" tint="-9.9978637043366805E-2"/>
      </bottom>
      <diagonal/>
    </border>
    <border>
      <left style="medium">
        <color theme="2" tint="-9.9978637043366805E-2"/>
      </left>
      <right style="thin">
        <color theme="2" tint="-9.9978637043366805E-2"/>
      </right>
      <top/>
      <bottom/>
      <diagonal/>
    </border>
    <border>
      <left style="medium">
        <color theme="2" tint="-9.9978637043366805E-2"/>
      </left>
      <right style="thin">
        <color theme="2" tint="-9.9978637043366805E-2"/>
      </right>
      <top/>
      <bottom style="medium">
        <color theme="2" tint="-9.9978637043366805E-2"/>
      </bottom>
      <diagonal/>
    </border>
    <border>
      <left style="thin">
        <color theme="2" tint="-9.9978637043366805E-2"/>
      </left>
      <right style="thin">
        <color theme="2" tint="-9.9978637043366805E-2"/>
      </right>
      <top style="thin">
        <color theme="2" tint="-9.9978637043366805E-2"/>
      </top>
      <bottom style="medium">
        <color theme="2" tint="-9.9978637043366805E-2"/>
      </bottom>
      <diagonal/>
    </border>
    <border>
      <left style="thin">
        <color theme="2" tint="-9.9978637043366805E-2"/>
      </left>
      <right style="medium">
        <color theme="2" tint="-9.9978637043366805E-2"/>
      </right>
      <top style="thin">
        <color theme="2" tint="-9.9978637043366805E-2"/>
      </top>
      <bottom style="medium">
        <color theme="2" tint="-9.9978637043366805E-2"/>
      </bottom>
      <diagonal/>
    </border>
    <border>
      <left style="medium">
        <color theme="2" tint="-9.9978637043366805E-2"/>
      </left>
      <right style="thin">
        <color theme="2" tint="-0.249977111117893"/>
      </right>
      <top/>
      <bottom/>
      <diagonal/>
    </border>
    <border>
      <left style="thin">
        <color theme="2" tint="-0.249977111117893"/>
      </left>
      <right style="medium">
        <color theme="2" tint="-9.9978637043366805E-2"/>
      </right>
      <top/>
      <bottom/>
      <diagonal/>
    </border>
    <border>
      <left style="medium">
        <color theme="2" tint="-9.9978637043366805E-2"/>
      </left>
      <right style="thin">
        <color theme="2" tint="-0.249977111117893"/>
      </right>
      <top style="medium">
        <color theme="2" tint="-9.9978637043366805E-2"/>
      </top>
      <bottom style="thin">
        <color theme="2" tint="-9.9978637043366805E-2"/>
      </bottom>
      <diagonal/>
    </border>
    <border>
      <left style="thin">
        <color theme="2" tint="-0.249977111117893"/>
      </left>
      <right style="thin">
        <color theme="2" tint="-0.249977111117893"/>
      </right>
      <top style="medium">
        <color theme="2" tint="-9.9978637043366805E-2"/>
      </top>
      <bottom style="thin">
        <color theme="2" tint="-9.9978637043366805E-2"/>
      </bottom>
      <diagonal/>
    </border>
    <border>
      <left style="thin">
        <color theme="2" tint="-0.249977111117893"/>
      </left>
      <right style="medium">
        <color theme="2" tint="-9.9978637043366805E-2"/>
      </right>
      <top style="medium">
        <color theme="2" tint="-9.9978637043366805E-2"/>
      </top>
      <bottom style="thin">
        <color theme="2" tint="-9.9978637043366805E-2"/>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1" tint="0.499984740745262"/>
      </left>
      <right style="thin">
        <color theme="1" tint="0.499984740745262"/>
      </right>
      <top style="medium">
        <color theme="1" tint="0.499984740745262"/>
      </top>
      <bottom style="thin">
        <color theme="1" tint="0.499984740745262"/>
      </bottom>
      <diagonal/>
    </border>
    <border>
      <left style="thin">
        <color theme="1" tint="0.499984740745262"/>
      </left>
      <right style="medium">
        <color theme="1" tint="0.499984740745262"/>
      </right>
      <top style="medium">
        <color theme="1" tint="0.499984740745262"/>
      </top>
      <bottom style="thin">
        <color theme="1" tint="0.499984740745262"/>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medium">
        <color theme="1" tint="0.499984740745262"/>
      </right>
      <top style="thin">
        <color theme="1" tint="0.499984740745262"/>
      </top>
      <bottom style="thin">
        <color theme="1" tint="0.499984740745262"/>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medium">
        <color theme="1" tint="0.499984740745262"/>
      </right>
      <top style="thin">
        <color theme="1" tint="0.499984740745262"/>
      </top>
      <bottom style="medium">
        <color theme="1" tint="0.499984740745262"/>
      </bottom>
      <diagonal/>
    </border>
    <border>
      <left style="medium">
        <color indexed="64"/>
      </left>
      <right style="medium">
        <color indexed="64"/>
      </right>
      <top style="thin">
        <color indexed="64"/>
      </top>
      <bottom style="medium">
        <color indexed="64"/>
      </bottom>
      <diagonal/>
    </border>
    <border>
      <left style="medium">
        <color theme="2" tint="-9.9978637043366805E-2"/>
      </left>
      <right style="medium">
        <color theme="2" tint="-9.9978637043366805E-2"/>
      </right>
      <top style="medium">
        <color theme="2" tint="-9.9978637043366805E-2"/>
      </top>
      <bottom/>
      <diagonal/>
    </border>
    <border>
      <left style="medium">
        <color theme="2" tint="-9.9978637043366805E-2"/>
      </left>
      <right style="medium">
        <color theme="2" tint="-9.9978637043366805E-2"/>
      </right>
      <top/>
      <bottom/>
      <diagonal/>
    </border>
    <border>
      <left style="medium">
        <color theme="2" tint="-9.9978637043366805E-2"/>
      </left>
      <right style="medium">
        <color theme="2" tint="-9.9978637043366805E-2"/>
      </right>
      <top/>
      <bottom style="medium">
        <color theme="2" tint="-9.9978637043366805E-2"/>
      </bottom>
      <diagonal/>
    </border>
    <border>
      <left style="thin">
        <color theme="2" tint="-9.9978637043366805E-2"/>
      </left>
      <right style="medium">
        <color theme="2" tint="-9.9978637043366805E-2"/>
      </right>
      <top style="thin">
        <color theme="2" tint="-9.9978637043366805E-2"/>
      </top>
      <bottom/>
      <diagonal/>
    </border>
    <border>
      <left style="thin">
        <color theme="2" tint="-9.9978637043366805E-2"/>
      </left>
      <right style="medium">
        <color theme="2" tint="-9.9978637043366805E-2"/>
      </right>
      <top/>
      <bottom/>
      <diagonal/>
    </border>
    <border>
      <left style="thin">
        <color theme="2" tint="-9.9978637043366805E-2"/>
      </left>
      <right style="medium">
        <color theme="2" tint="-9.9978637043366805E-2"/>
      </right>
      <top/>
      <bottom style="thin">
        <color theme="2" tint="-9.9978637043366805E-2"/>
      </bottom>
      <diagonal/>
    </border>
    <border>
      <left style="thin">
        <color theme="2" tint="-9.9978637043366805E-2"/>
      </left>
      <right style="thin">
        <color theme="2" tint="-9.9978637043366805E-2"/>
      </right>
      <top style="thin">
        <color theme="2" tint="-9.9978637043366805E-2"/>
      </top>
      <bottom/>
      <diagonal/>
    </border>
    <border>
      <left style="thin">
        <color theme="2" tint="-9.9978637043366805E-2"/>
      </left>
      <right style="thin">
        <color theme="2" tint="-9.9978637043366805E-2"/>
      </right>
      <top/>
      <bottom/>
      <diagonal/>
    </border>
    <border>
      <left style="thin">
        <color theme="2" tint="-9.9978637043366805E-2"/>
      </left>
      <right style="thin">
        <color theme="2" tint="-9.9978637043366805E-2"/>
      </right>
      <top/>
      <bottom style="thin">
        <color theme="2" tint="-9.9978637043366805E-2"/>
      </bottom>
      <diagonal/>
    </border>
    <border>
      <left style="thin">
        <color theme="2" tint="-9.9978637043366805E-2"/>
      </left>
      <right style="medium">
        <color theme="2" tint="-9.9978637043366805E-2"/>
      </right>
      <top/>
      <bottom style="medium">
        <color theme="2" tint="-9.9978637043366805E-2"/>
      </bottom>
      <diagonal/>
    </border>
    <border>
      <left style="thin">
        <color theme="2" tint="-9.9978637043366805E-2"/>
      </left>
      <right style="thin">
        <color theme="2" tint="-9.9978637043366805E-2"/>
      </right>
      <top/>
      <bottom style="medium">
        <color theme="2" tint="-9.9978637043366805E-2"/>
      </bottom>
      <diagonal/>
    </border>
    <border>
      <left style="medium">
        <color theme="2" tint="-9.9978637043366805E-2"/>
      </left>
      <right style="thin">
        <color theme="2" tint="-9.9978637043366805E-2"/>
      </right>
      <top style="medium">
        <color theme="2" tint="-9.9978637043366805E-2"/>
      </top>
      <bottom/>
      <diagonal/>
    </border>
    <border>
      <left style="thin">
        <color theme="2" tint="-9.9978637043366805E-2"/>
      </left>
      <right style="thin">
        <color theme="2" tint="-9.9978637043366805E-2"/>
      </right>
      <top style="medium">
        <color theme="2" tint="-9.9978637043366805E-2"/>
      </top>
      <bottom style="thin">
        <color theme="2" tint="-9.9978637043366805E-2"/>
      </bottom>
      <diagonal/>
    </border>
    <border>
      <left style="thin">
        <color theme="2" tint="-9.9978637043366805E-2"/>
      </left>
      <right style="medium">
        <color theme="2" tint="-9.9978637043366805E-2"/>
      </right>
      <top style="medium">
        <color theme="2" tint="-9.9978637043366805E-2"/>
      </top>
      <bottom style="thin">
        <color theme="2" tint="-9.9978637043366805E-2"/>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theme="2" tint="-9.9978637043366805E-2"/>
      </left>
      <right style="thin">
        <color theme="2" tint="-9.9978637043366805E-2"/>
      </right>
      <top style="thin">
        <color theme="2" tint="-0.249977111117893"/>
      </top>
      <bottom style="thin">
        <color theme="2" tint="-0.249977111117893"/>
      </bottom>
      <diagonal/>
    </border>
    <border>
      <left style="thin">
        <color theme="2" tint="-9.9978637043366805E-2"/>
      </left>
      <right style="thin">
        <color theme="2" tint="-9.9978637043366805E-2"/>
      </right>
      <top style="thin">
        <color theme="2" tint="-9.9978637043366805E-2"/>
      </top>
      <bottom style="medium">
        <color theme="0" tint="-0.249977111117893"/>
      </bottom>
      <diagonal/>
    </border>
    <border>
      <left style="thin">
        <color theme="2" tint="-9.9978637043366805E-2"/>
      </left>
      <right style="thin">
        <color theme="2" tint="-9.9978637043366805E-2"/>
      </right>
      <top style="thin">
        <color theme="0" tint="-0.249977111117893"/>
      </top>
      <bottom style="medium">
        <color theme="0" tint="-0.249977111117893"/>
      </bottom>
      <diagonal/>
    </border>
    <border>
      <left/>
      <right/>
      <top/>
      <bottom style="medium">
        <color theme="0" tint="-0.249977111117893"/>
      </bottom>
      <diagonal/>
    </border>
    <border>
      <left/>
      <right style="thin">
        <color theme="2" tint="-9.9978637043366805E-2"/>
      </right>
      <top/>
      <bottom style="medium">
        <color theme="0" tint="-0.249977111117893"/>
      </bottom>
      <diagonal/>
    </border>
    <border>
      <left style="thin">
        <color theme="2" tint="-9.9978637043366805E-2"/>
      </left>
      <right style="thin">
        <color theme="2" tint="-9.9978637043366805E-2"/>
      </right>
      <top style="thin">
        <color theme="2" tint="-9.9978637043366805E-2"/>
      </top>
      <bottom style="thin">
        <color theme="0" tint="-0.249977111117893"/>
      </bottom>
      <diagonal/>
    </border>
    <border>
      <left style="thin">
        <color theme="2" tint="-9.9978637043366805E-2"/>
      </left>
      <right style="thin">
        <color theme="2" tint="-9.9978637043366805E-2"/>
      </right>
      <top style="thin">
        <color theme="0" tint="-0.249977111117893"/>
      </top>
      <bottom style="thin">
        <color theme="2" tint="-9.9978637043366805E-2"/>
      </bottom>
      <diagonal/>
    </border>
    <border>
      <left style="thin">
        <color theme="2" tint="-9.9978637043366805E-2"/>
      </left>
      <right style="thin">
        <color theme="2" tint="-9.9978637043366805E-2"/>
      </right>
      <top style="medium">
        <color theme="2" tint="-9.9978637043366805E-2"/>
      </top>
      <bottom style="medium">
        <color theme="0" tint="-0.249977111117893"/>
      </bottom>
      <diagonal/>
    </border>
  </borders>
  <cellStyleXfs count="2">
    <xf numFmtId="0" fontId="0" fillId="0" borderId="0"/>
    <xf numFmtId="0" fontId="2" fillId="0" borderId="0"/>
  </cellStyleXfs>
  <cellXfs count="114">
    <xf numFmtId="0" fontId="0" fillId="0" borderId="0" xfId="0"/>
    <xf numFmtId="0" fontId="0" fillId="0" borderId="0" xfId="0" applyAlignment="1">
      <alignment horizontal="center"/>
    </xf>
    <xf numFmtId="0" fontId="0" fillId="0" borderId="2" xfId="0" applyBorder="1" applyAlignment="1">
      <alignment wrapText="1"/>
    </xf>
    <xf numFmtId="0" fontId="0" fillId="0" borderId="2" xfId="0" applyBorder="1"/>
    <xf numFmtId="0" fontId="0" fillId="0" borderId="7" xfId="0" applyBorder="1"/>
    <xf numFmtId="0" fontId="6" fillId="3" borderId="9"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0" fillId="4" borderId="23" xfId="0" applyFill="1" applyBorder="1" applyAlignment="1">
      <alignment vertical="center" wrapText="1"/>
    </xf>
    <xf numFmtId="0" fontId="9" fillId="4" borderId="24" xfId="0" applyFont="1" applyFill="1" applyBorder="1" applyAlignment="1">
      <alignment vertical="center" wrapText="1"/>
    </xf>
    <xf numFmtId="0" fontId="0" fillId="4" borderId="28" xfId="0" applyFill="1" applyBorder="1" applyAlignment="1">
      <alignment vertical="center" wrapText="1"/>
    </xf>
    <xf numFmtId="0" fontId="9" fillId="4" borderId="29" xfId="0" applyFont="1" applyFill="1" applyBorder="1" applyAlignment="1">
      <alignment vertical="center" wrapText="1"/>
    </xf>
    <xf numFmtId="0" fontId="10" fillId="2" borderId="14"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1" fillId="0" borderId="20" xfId="0" applyFont="1" applyBorder="1" applyAlignment="1">
      <alignment vertical="center"/>
    </xf>
    <xf numFmtId="0" fontId="11" fillId="0" borderId="21" xfId="0" applyFont="1" applyBorder="1" applyAlignment="1">
      <alignment horizontal="center" vertical="center"/>
    </xf>
    <xf numFmtId="0" fontId="11" fillId="0" borderId="22" xfId="0" applyFont="1" applyBorder="1" applyAlignment="1">
      <alignment vertical="center" wrapText="1"/>
    </xf>
    <xf numFmtId="0" fontId="11" fillId="0" borderId="25" xfId="0" applyFont="1" applyBorder="1" applyAlignment="1">
      <alignment vertical="center"/>
    </xf>
    <xf numFmtId="0" fontId="11" fillId="0" borderId="26" xfId="0" applyFont="1" applyBorder="1" applyAlignment="1">
      <alignment horizontal="center" vertical="center"/>
    </xf>
    <xf numFmtId="0" fontId="11" fillId="0" borderId="27" xfId="0" applyFont="1" applyBorder="1" applyAlignment="1">
      <alignment vertical="center" wrapText="1"/>
    </xf>
    <xf numFmtId="0" fontId="11" fillId="0" borderId="30" xfId="0" applyFont="1" applyBorder="1" applyAlignment="1">
      <alignment vertical="center" wrapText="1"/>
    </xf>
    <xf numFmtId="0" fontId="11" fillId="0" borderId="0" xfId="0" applyFont="1"/>
    <xf numFmtId="0" fontId="0" fillId="0" borderId="0" xfId="0" applyAlignment="1">
      <alignment wrapText="1"/>
    </xf>
    <xf numFmtId="0" fontId="0" fillId="0" borderId="0" xfId="0" applyAlignment="1">
      <alignment horizontal="center" vertical="top" wrapText="1"/>
    </xf>
    <xf numFmtId="0" fontId="2" fillId="0" borderId="0" xfId="0" applyFont="1" applyAlignment="1">
      <alignment wrapText="1"/>
    </xf>
    <xf numFmtId="0" fontId="0" fillId="0" borderId="0" xfId="0" applyAlignment="1">
      <alignment vertical="center"/>
    </xf>
    <xf numFmtId="0" fontId="17" fillId="2" borderId="31" xfId="0" applyFont="1" applyFill="1" applyBorder="1" applyAlignment="1">
      <alignment horizontal="center" vertical="center"/>
    </xf>
    <xf numFmtId="0" fontId="14" fillId="4" borderId="32" xfId="0" applyFont="1" applyFill="1" applyBorder="1" applyAlignment="1">
      <alignment vertical="center"/>
    </xf>
    <xf numFmtId="0" fontId="2" fillId="0" borderId="32" xfId="0" applyFont="1" applyBorder="1" applyAlignment="1">
      <alignment horizontal="left" vertical="center" wrapText="1"/>
    </xf>
    <xf numFmtId="0" fontId="2" fillId="0" borderId="32" xfId="0" applyFont="1" applyBorder="1" applyAlignment="1">
      <alignment vertical="center" wrapText="1"/>
    </xf>
    <xf numFmtId="0" fontId="14" fillId="4" borderId="32" xfId="0" applyFont="1" applyFill="1" applyBorder="1" applyAlignment="1">
      <alignment vertical="center" wrapText="1"/>
    </xf>
    <xf numFmtId="0" fontId="0" fillId="0" borderId="32" xfId="0" applyBorder="1" applyAlignment="1">
      <alignment vertical="center" wrapText="1"/>
    </xf>
    <xf numFmtId="0" fontId="2" fillId="0" borderId="32" xfId="0" applyFont="1" applyBorder="1" applyAlignment="1">
      <alignment vertical="top" wrapText="1"/>
    </xf>
    <xf numFmtId="0" fontId="2" fillId="0" borderId="32" xfId="0" applyFont="1" applyBorder="1" applyAlignment="1">
      <alignment wrapText="1"/>
    </xf>
    <xf numFmtId="0" fontId="2" fillId="0" borderId="33" xfId="0" applyFont="1" applyBorder="1" applyAlignment="1">
      <alignment vertical="center" wrapText="1"/>
    </xf>
    <xf numFmtId="0" fontId="0" fillId="0" borderId="37" xfId="0" applyBorder="1"/>
    <xf numFmtId="0" fontId="0" fillId="0" borderId="43" xfId="0" applyBorder="1"/>
    <xf numFmtId="0" fontId="0" fillId="0" borderId="43" xfId="0" applyBorder="1" applyAlignment="1">
      <alignment wrapText="1"/>
    </xf>
    <xf numFmtId="0" fontId="0" fillId="0" borderId="2" xfId="0" applyBorder="1" applyAlignment="1">
      <alignment vertical="center"/>
    </xf>
    <xf numFmtId="0" fontId="0" fillId="0" borderId="2" xfId="0" applyBorder="1" applyAlignment="1">
      <alignment vertical="center" wrapText="1"/>
    </xf>
    <xf numFmtId="0" fontId="11" fillId="0" borderId="45" xfId="0" applyFont="1" applyBorder="1" applyAlignment="1">
      <alignment vertical="center"/>
    </xf>
    <xf numFmtId="0" fontId="11" fillId="0" borderId="47" xfId="0" applyFont="1" applyBorder="1" applyAlignment="1">
      <alignment horizontal="center" vertical="center"/>
    </xf>
    <xf numFmtId="0" fontId="11" fillId="0" borderId="21" xfId="0" applyFont="1" applyBorder="1" applyAlignment="1">
      <alignment vertical="center" wrapText="1"/>
    </xf>
    <xf numFmtId="0" fontId="11" fillId="0" borderId="26" xfId="0" applyFont="1" applyBorder="1" applyAlignment="1">
      <alignment vertical="center" wrapText="1"/>
    </xf>
    <xf numFmtId="0" fontId="11" fillId="0" borderId="46" xfId="0" applyFont="1" applyBorder="1" applyAlignment="1">
      <alignment vertical="center" wrapText="1"/>
    </xf>
    <xf numFmtId="0" fontId="0" fillId="0" borderId="41" xfId="0" applyBorder="1"/>
    <xf numFmtId="0" fontId="0" fillId="0" borderId="50" xfId="0" applyBorder="1"/>
    <xf numFmtId="0" fontId="0" fillId="0" borderId="38" xfId="0" applyBorder="1"/>
    <xf numFmtId="0" fontId="0" fillId="0" borderId="52" xfId="0" applyBorder="1"/>
    <xf numFmtId="0" fontId="0" fillId="0" borderId="53" xfId="0" applyBorder="1"/>
    <xf numFmtId="0" fontId="0" fillId="0" borderId="54" xfId="0" applyBorder="1"/>
    <xf numFmtId="0" fontId="0" fillId="0" borderId="55" xfId="0" applyBorder="1"/>
    <xf numFmtId="0" fontId="0" fillId="0" borderId="57" xfId="0" applyBorder="1"/>
    <xf numFmtId="0" fontId="0" fillId="0" borderId="7" xfId="0" applyBorder="1" applyAlignment="1">
      <alignment wrapText="1"/>
    </xf>
    <xf numFmtId="0" fontId="11" fillId="0" borderId="21" xfId="0" applyFont="1" applyBorder="1" applyAlignment="1">
      <alignment horizontal="center" vertical="center"/>
    </xf>
    <xf numFmtId="0" fontId="10" fillId="3" borderId="48" xfId="0" applyFont="1" applyFill="1" applyBorder="1" applyAlignment="1">
      <alignment horizontal="center" vertical="center"/>
    </xf>
    <xf numFmtId="0" fontId="10" fillId="3" borderId="49" xfId="0" applyFont="1" applyFill="1" applyBorder="1" applyAlignment="1">
      <alignment horizontal="center" vertical="center"/>
    </xf>
    <xf numFmtId="0" fontId="11" fillId="4" borderId="49" xfId="0" applyFont="1" applyFill="1" applyBorder="1" applyAlignment="1">
      <alignment horizontal="center" vertical="center"/>
    </xf>
    <xf numFmtId="0" fontId="11" fillId="4" borderId="17" xfId="0" applyFont="1" applyFill="1" applyBorder="1" applyAlignment="1">
      <alignment horizontal="center" vertical="center"/>
    </xf>
    <xf numFmtId="0" fontId="10" fillId="2" borderId="15"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5" fillId="0" borderId="2" xfId="0" applyFont="1" applyBorder="1" applyAlignment="1">
      <alignment horizontal="left" vertical="center" wrapText="1"/>
    </xf>
    <xf numFmtId="0" fontId="5" fillId="0" borderId="2" xfId="0" applyFont="1" applyBorder="1" applyAlignment="1">
      <alignment horizontal="center" vertical="center" wrapText="1"/>
    </xf>
    <xf numFmtId="0" fontId="0" fillId="0" borderId="2" xfId="0" applyBorder="1" applyAlignment="1" applyProtection="1">
      <alignment horizontal="center" vertical="center" wrapText="1"/>
      <protection locked="0"/>
    </xf>
    <xf numFmtId="0" fontId="0" fillId="0" borderId="4" xfId="0" applyBorder="1" applyAlignment="1" applyProtection="1">
      <alignment horizontal="left" vertical="center" wrapText="1"/>
      <protection locked="0"/>
    </xf>
    <xf numFmtId="0" fontId="4" fillId="0" borderId="2" xfId="0" applyFont="1" applyBorder="1" applyAlignment="1">
      <alignment horizontal="left" vertical="center" wrapText="1"/>
    </xf>
    <xf numFmtId="0" fontId="0" fillId="0" borderId="34"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5" fillId="0" borderId="37" xfId="0" applyFont="1" applyBorder="1" applyAlignment="1">
      <alignment horizontal="left" vertical="center" wrapText="1"/>
    </xf>
    <xf numFmtId="0" fontId="5" fillId="0" borderId="7" xfId="0" applyFont="1" applyBorder="1" applyAlignment="1">
      <alignment horizontal="left" vertical="center" wrapText="1"/>
    </xf>
    <xf numFmtId="0" fontId="5" fillId="0" borderId="37" xfId="0" applyFont="1" applyBorder="1" applyAlignment="1">
      <alignment horizontal="center" vertical="center" wrapText="1"/>
    </xf>
    <xf numFmtId="0" fontId="5" fillId="0" borderId="51" xfId="0" applyFont="1" applyBorder="1" applyAlignment="1">
      <alignment horizontal="center" vertical="center" wrapText="1"/>
    </xf>
    <xf numFmtId="0" fontId="0" fillId="0" borderId="37"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2" xfId="0" applyBorder="1" applyAlignment="1">
      <alignment horizontal="center" vertical="center" wrapText="1"/>
    </xf>
    <xf numFmtId="0" fontId="0" fillId="0" borderId="4" xfId="0" applyBorder="1" applyAlignment="1">
      <alignment horizontal="left" vertical="center" wrapText="1"/>
    </xf>
    <xf numFmtId="0" fontId="0" fillId="0" borderId="34" xfId="0" applyBorder="1" applyAlignment="1">
      <alignment horizontal="left" vertical="center" wrapText="1"/>
    </xf>
    <xf numFmtId="0" fontId="0" fillId="0" borderId="8" xfId="0" applyBorder="1" applyAlignment="1">
      <alignment horizontal="left" vertical="center" wrapText="1"/>
    </xf>
    <xf numFmtId="0" fontId="7" fillId="0" borderId="2" xfId="0" applyFont="1" applyBorder="1" applyAlignment="1">
      <alignment horizontal="left" vertical="center" wrapText="1"/>
    </xf>
    <xf numFmtId="0" fontId="7" fillId="0" borderId="37" xfId="0" applyFont="1" applyBorder="1" applyAlignment="1">
      <alignment horizontal="left" vertical="center" wrapText="1"/>
    </xf>
    <xf numFmtId="0" fontId="7" fillId="0" borderId="7" xfId="0" applyFont="1" applyBorder="1" applyAlignment="1">
      <alignment horizontal="left" vertical="center" wrapText="1"/>
    </xf>
    <xf numFmtId="0" fontId="5" fillId="0" borderId="51" xfId="0" applyFont="1" applyBorder="1" applyAlignment="1">
      <alignment horizontal="left" vertical="center" wrapText="1"/>
    </xf>
    <xf numFmtId="0" fontId="0" fillId="0" borderId="37" xfId="0" applyBorder="1" applyAlignment="1">
      <alignment horizontal="center" vertical="center" wrapText="1"/>
    </xf>
    <xf numFmtId="0" fontId="0" fillId="0" borderId="7" xfId="0" applyBorder="1" applyAlignment="1">
      <alignment horizontal="center" vertical="center" wrapText="1"/>
    </xf>
    <xf numFmtId="0" fontId="0" fillId="0" borderId="38" xfId="0" applyBorder="1" applyAlignment="1">
      <alignment horizontal="center" vertical="center" wrapText="1"/>
    </xf>
    <xf numFmtId="0" fontId="0" fillId="0" borderId="41" xfId="0" applyBorder="1" applyAlignment="1">
      <alignment horizontal="center" vertical="center" wrapText="1"/>
    </xf>
    <xf numFmtId="0" fontId="0" fillId="0" borderId="35" xfId="0" applyBorder="1" applyAlignment="1">
      <alignment horizontal="left" vertical="center" wrapText="1"/>
    </xf>
    <xf numFmtId="0" fontId="0" fillId="0" borderId="40" xfId="0" applyBorder="1" applyAlignment="1">
      <alignment horizontal="left" vertical="center" wrapText="1"/>
    </xf>
    <xf numFmtId="0" fontId="5" fillId="0" borderId="38" xfId="0" applyFont="1" applyBorder="1" applyAlignment="1">
      <alignment horizontal="left" vertical="center" wrapText="1"/>
    </xf>
    <xf numFmtId="0" fontId="5" fillId="0" borderId="39" xfId="0" applyFont="1" applyBorder="1" applyAlignment="1">
      <alignment horizontal="left" vertical="center" wrapText="1"/>
    </xf>
    <xf numFmtId="0" fontId="5" fillId="0" borderId="39" xfId="0" applyFont="1" applyBorder="1" applyAlignment="1">
      <alignment horizontal="center" vertical="center" wrapText="1"/>
    </xf>
    <xf numFmtId="0" fontId="5" fillId="0" borderId="55" xfId="0" applyFont="1" applyBorder="1" applyAlignment="1">
      <alignment horizontal="center" vertical="center" wrapText="1"/>
    </xf>
    <xf numFmtId="0" fontId="0" fillId="0" borderId="39" xfId="0" applyBorder="1" applyAlignment="1">
      <alignment horizontal="center" vertical="center" wrapText="1"/>
    </xf>
    <xf numFmtId="0" fontId="0" fillId="0" borderId="36" xfId="0" applyBorder="1" applyAlignment="1">
      <alignment horizontal="left" vertical="center" wrapText="1"/>
    </xf>
    <xf numFmtId="0" fontId="5" fillId="0" borderId="41" xfId="0" applyFont="1" applyBorder="1" applyAlignment="1">
      <alignment horizontal="left" vertical="center" wrapText="1"/>
    </xf>
    <xf numFmtId="0" fontId="5" fillId="0" borderId="56" xfId="0" applyFont="1" applyBorder="1" applyAlignment="1">
      <alignment horizontal="center" vertical="center" wrapText="1"/>
    </xf>
    <xf numFmtId="0" fontId="5" fillId="0" borderId="43" xfId="0" applyFont="1" applyBorder="1" applyAlignment="1">
      <alignment horizontal="left" vertical="center" wrapText="1"/>
    </xf>
    <xf numFmtId="0" fontId="5" fillId="0" borderId="43" xfId="0" applyFont="1" applyBorder="1" applyAlignment="1">
      <alignment horizontal="center" vertical="center" wrapText="1"/>
    </xf>
    <xf numFmtId="0" fontId="0" fillId="0" borderId="43" xfId="0" applyBorder="1" applyAlignment="1">
      <alignment horizontal="center" vertical="center" wrapText="1"/>
    </xf>
    <xf numFmtId="0" fontId="0" fillId="0" borderId="44" xfId="0" applyBorder="1" applyAlignment="1">
      <alignment horizontal="left" vertical="center" wrapText="1"/>
    </xf>
    <xf numFmtId="0" fontId="3" fillId="0" borderId="42" xfId="0" applyFont="1" applyBorder="1" applyAlignment="1">
      <alignment horizontal="center" vertical="center" wrapText="1"/>
    </xf>
    <xf numFmtId="0" fontId="4" fillId="0" borderId="37"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5" fillId="0" borderId="38" xfId="0" applyFont="1" applyBorder="1" applyAlignment="1">
      <alignment horizontal="center" vertical="center" wrapText="1"/>
    </xf>
  </cellXfs>
  <cellStyles count="2">
    <cellStyle name="Navadno" xfId="0" builtinId="0"/>
    <cellStyle name="Navadno 2" xfId="1" xr:uid="{8831ECCC-5F26-4B89-8530-47821666B0C1}"/>
  </cellStyles>
  <dxfs count="0"/>
  <tableStyles count="0" defaultTableStyle="TableStyleMedium2" defaultPivotStyle="PivotStyleLight16"/>
  <colors>
    <mruColors>
      <color rgb="FF1076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2491740</xdr:colOff>
      <xdr:row>1</xdr:row>
      <xdr:rowOff>22860</xdr:rowOff>
    </xdr:from>
    <xdr:to>
      <xdr:col>1</xdr:col>
      <xdr:colOff>5465720</xdr:colOff>
      <xdr:row>1</xdr:row>
      <xdr:rowOff>904875</xdr:rowOff>
    </xdr:to>
    <xdr:pic>
      <xdr:nvPicPr>
        <xdr:cNvPr id="2" name="Picture 2" descr="Slika, ki vsebuje besede besedilo, posnetek zaslona, pisava, električno modra&#10;&#10;Opis je samodejno ustvarjen">
          <a:extLst>
            <a:ext uri="{FF2B5EF4-FFF2-40B4-BE49-F238E27FC236}">
              <a16:creationId xmlns:a16="http://schemas.microsoft.com/office/drawing/2014/main" id="{1EC2F902-D01A-4332-809F-8CF832BE05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01340" y="205740"/>
          <a:ext cx="2970170" cy="883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53340</xdr:colOff>
      <xdr:row>0</xdr:row>
      <xdr:rowOff>49530</xdr:rowOff>
    </xdr:from>
    <xdr:to>
      <xdr:col>1</xdr:col>
      <xdr:colOff>1144810</xdr:colOff>
      <xdr:row>1</xdr:row>
      <xdr:rowOff>783227</xdr:rowOff>
    </xdr:to>
    <xdr:pic>
      <xdr:nvPicPr>
        <xdr:cNvPr id="2" name="Picture 2" descr="Slika, ki vsebuje besede besedilo, posnetek zaslona, pisava, električno modra&#10;&#10;Opis je samodejno ustvarjen">
          <a:extLst>
            <a:ext uri="{FF2B5EF4-FFF2-40B4-BE49-F238E27FC236}">
              <a16:creationId xmlns:a16="http://schemas.microsoft.com/office/drawing/2014/main" id="{93B40CDA-6A71-479B-8885-469E14BE50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 y="49530"/>
          <a:ext cx="2805970" cy="9127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53340</xdr:colOff>
      <xdr:row>0</xdr:row>
      <xdr:rowOff>49530</xdr:rowOff>
    </xdr:from>
    <xdr:to>
      <xdr:col>1</xdr:col>
      <xdr:colOff>1144810</xdr:colOff>
      <xdr:row>1</xdr:row>
      <xdr:rowOff>783227</xdr:rowOff>
    </xdr:to>
    <xdr:pic>
      <xdr:nvPicPr>
        <xdr:cNvPr id="2" name="Picture 2" descr="Slika, ki vsebuje besede besedilo, posnetek zaslona, pisava, električno modra&#10;&#10;Opis je samodejno ustvarjen">
          <a:extLst>
            <a:ext uri="{FF2B5EF4-FFF2-40B4-BE49-F238E27FC236}">
              <a16:creationId xmlns:a16="http://schemas.microsoft.com/office/drawing/2014/main" id="{4F411906-420C-40B3-AFEA-153295295A7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 y="49530"/>
          <a:ext cx="2805970" cy="9127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53340</xdr:colOff>
      <xdr:row>0</xdr:row>
      <xdr:rowOff>49530</xdr:rowOff>
    </xdr:from>
    <xdr:to>
      <xdr:col>1</xdr:col>
      <xdr:colOff>1144810</xdr:colOff>
      <xdr:row>1</xdr:row>
      <xdr:rowOff>783227</xdr:rowOff>
    </xdr:to>
    <xdr:pic>
      <xdr:nvPicPr>
        <xdr:cNvPr id="2" name="Picture 2" descr="Slika, ki vsebuje besede besedilo, posnetek zaslona, pisava, električno modra&#10;&#10;Opis je samodejno ustvarjen">
          <a:extLst>
            <a:ext uri="{FF2B5EF4-FFF2-40B4-BE49-F238E27FC236}">
              <a16:creationId xmlns:a16="http://schemas.microsoft.com/office/drawing/2014/main" id="{D8712A5E-E255-4B0E-B079-72A1A90C11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 y="49530"/>
          <a:ext cx="2805970" cy="9127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108858</xdr:colOff>
      <xdr:row>0</xdr:row>
      <xdr:rowOff>76200</xdr:rowOff>
    </xdr:from>
    <xdr:to>
      <xdr:col>2</xdr:col>
      <xdr:colOff>1164228</xdr:colOff>
      <xdr:row>4</xdr:row>
      <xdr:rowOff>96574</xdr:rowOff>
    </xdr:to>
    <xdr:pic>
      <xdr:nvPicPr>
        <xdr:cNvPr id="2" name="Picture 2" descr="Slika, ki vsebuje besede besedilo, posnetek zaslona, pisava, električno modra&#10;&#10;Opis je samodejno ustvarjen">
          <a:extLst>
            <a:ext uri="{FF2B5EF4-FFF2-40B4-BE49-F238E27FC236}">
              <a16:creationId xmlns:a16="http://schemas.microsoft.com/office/drawing/2014/main" id="{60D2451B-8E57-474C-A9E1-161F8B5766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858" y="76200"/>
          <a:ext cx="2286000" cy="7472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53340</xdr:colOff>
      <xdr:row>0</xdr:row>
      <xdr:rowOff>49530</xdr:rowOff>
    </xdr:from>
    <xdr:to>
      <xdr:col>1</xdr:col>
      <xdr:colOff>1144810</xdr:colOff>
      <xdr:row>1</xdr:row>
      <xdr:rowOff>779417</xdr:rowOff>
    </xdr:to>
    <xdr:pic>
      <xdr:nvPicPr>
        <xdr:cNvPr id="2" name="Picture 2" descr="Slika, ki vsebuje besede besedilo, posnetek zaslona, pisava, električno modra&#10;&#10;Opis je samodejno ustvarjen">
          <a:extLst>
            <a:ext uri="{FF2B5EF4-FFF2-40B4-BE49-F238E27FC236}">
              <a16:creationId xmlns:a16="http://schemas.microsoft.com/office/drawing/2014/main" id="{F9932FC1-D4FC-406D-9C24-F5C98944F6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 y="49530"/>
          <a:ext cx="2805970" cy="9029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53340</xdr:colOff>
      <xdr:row>0</xdr:row>
      <xdr:rowOff>49530</xdr:rowOff>
    </xdr:from>
    <xdr:to>
      <xdr:col>1</xdr:col>
      <xdr:colOff>1144810</xdr:colOff>
      <xdr:row>1</xdr:row>
      <xdr:rowOff>779417</xdr:rowOff>
    </xdr:to>
    <xdr:pic>
      <xdr:nvPicPr>
        <xdr:cNvPr id="2" name="Picture 2" descr="Slika, ki vsebuje besede besedilo, posnetek zaslona, pisava, električno modra&#10;&#10;Opis je samodejno ustvarjen">
          <a:extLst>
            <a:ext uri="{FF2B5EF4-FFF2-40B4-BE49-F238E27FC236}">
              <a16:creationId xmlns:a16="http://schemas.microsoft.com/office/drawing/2014/main" id="{812DE968-402B-4BC7-AFB6-759F48BE4D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53340"/>
          <a:ext cx="2802160" cy="9070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53340</xdr:colOff>
      <xdr:row>0</xdr:row>
      <xdr:rowOff>49530</xdr:rowOff>
    </xdr:from>
    <xdr:to>
      <xdr:col>1</xdr:col>
      <xdr:colOff>1144810</xdr:colOff>
      <xdr:row>1</xdr:row>
      <xdr:rowOff>779417</xdr:rowOff>
    </xdr:to>
    <xdr:pic>
      <xdr:nvPicPr>
        <xdr:cNvPr id="2" name="Picture 2" descr="Slika, ki vsebuje besede besedilo, posnetek zaslona, pisava, električno modra&#10;&#10;Opis je samodejno ustvarjen">
          <a:extLst>
            <a:ext uri="{FF2B5EF4-FFF2-40B4-BE49-F238E27FC236}">
              <a16:creationId xmlns:a16="http://schemas.microsoft.com/office/drawing/2014/main" id="{663E6D81-C32C-424C-B287-E15C0DD4A6F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 y="49530"/>
          <a:ext cx="2805970" cy="9127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53340</xdr:colOff>
      <xdr:row>0</xdr:row>
      <xdr:rowOff>49530</xdr:rowOff>
    </xdr:from>
    <xdr:to>
      <xdr:col>1</xdr:col>
      <xdr:colOff>1144810</xdr:colOff>
      <xdr:row>1</xdr:row>
      <xdr:rowOff>783227</xdr:rowOff>
    </xdr:to>
    <xdr:pic>
      <xdr:nvPicPr>
        <xdr:cNvPr id="2" name="Picture 2" descr="Slika, ki vsebuje besede besedilo, posnetek zaslona, pisava, električno modra&#10;&#10;Opis je samodejno ustvarjen">
          <a:extLst>
            <a:ext uri="{FF2B5EF4-FFF2-40B4-BE49-F238E27FC236}">
              <a16:creationId xmlns:a16="http://schemas.microsoft.com/office/drawing/2014/main" id="{74851569-B4BB-4EA4-9EED-928E468E75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 y="49530"/>
          <a:ext cx="2805970" cy="9127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53340</xdr:colOff>
      <xdr:row>0</xdr:row>
      <xdr:rowOff>49530</xdr:rowOff>
    </xdr:from>
    <xdr:to>
      <xdr:col>1</xdr:col>
      <xdr:colOff>1144810</xdr:colOff>
      <xdr:row>1</xdr:row>
      <xdr:rowOff>783227</xdr:rowOff>
    </xdr:to>
    <xdr:pic>
      <xdr:nvPicPr>
        <xdr:cNvPr id="2" name="Picture 2" descr="Slika, ki vsebuje besede besedilo, posnetek zaslona, pisava, električno modra&#10;&#10;Opis je samodejno ustvarjen">
          <a:extLst>
            <a:ext uri="{FF2B5EF4-FFF2-40B4-BE49-F238E27FC236}">
              <a16:creationId xmlns:a16="http://schemas.microsoft.com/office/drawing/2014/main" id="{80029A39-AD2F-43AB-A8A2-DFE35456B2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 y="49530"/>
          <a:ext cx="2805970" cy="9127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53340</xdr:colOff>
      <xdr:row>0</xdr:row>
      <xdr:rowOff>49530</xdr:rowOff>
    </xdr:from>
    <xdr:to>
      <xdr:col>1</xdr:col>
      <xdr:colOff>1144810</xdr:colOff>
      <xdr:row>1</xdr:row>
      <xdr:rowOff>783227</xdr:rowOff>
    </xdr:to>
    <xdr:pic>
      <xdr:nvPicPr>
        <xdr:cNvPr id="2" name="Picture 2" descr="Slika, ki vsebuje besede besedilo, posnetek zaslona, pisava, električno modra&#10;&#10;Opis je samodejno ustvarjen">
          <a:extLst>
            <a:ext uri="{FF2B5EF4-FFF2-40B4-BE49-F238E27FC236}">
              <a16:creationId xmlns:a16="http://schemas.microsoft.com/office/drawing/2014/main" id="{2C62ECF9-9411-4956-A279-039A25E24D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 y="49530"/>
          <a:ext cx="2805970" cy="9127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53340</xdr:colOff>
      <xdr:row>0</xdr:row>
      <xdr:rowOff>49530</xdr:rowOff>
    </xdr:from>
    <xdr:to>
      <xdr:col>1</xdr:col>
      <xdr:colOff>1144810</xdr:colOff>
      <xdr:row>1</xdr:row>
      <xdr:rowOff>783227</xdr:rowOff>
    </xdr:to>
    <xdr:pic>
      <xdr:nvPicPr>
        <xdr:cNvPr id="2" name="Picture 2" descr="Slika, ki vsebuje besede besedilo, posnetek zaslona, pisava, električno modra&#10;&#10;Opis je samodejno ustvarjen">
          <a:extLst>
            <a:ext uri="{FF2B5EF4-FFF2-40B4-BE49-F238E27FC236}">
              <a16:creationId xmlns:a16="http://schemas.microsoft.com/office/drawing/2014/main" id="{B44A7E3A-89AD-4A7D-80F7-D47C5EFC0A8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 y="49530"/>
          <a:ext cx="2805970" cy="9127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Pisarna">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52050-13BE-4FAB-9DD8-BF68D7894281}">
  <dimension ref="A2:B19"/>
  <sheetViews>
    <sheetView showGridLines="0" zoomScale="80" zoomScaleNormal="80" workbookViewId="0">
      <selection activeCell="E19" sqref="E19"/>
    </sheetView>
  </sheetViews>
  <sheetFormatPr defaultRowHeight="15"/>
  <cols>
    <col min="2" max="2" width="117" customWidth="1"/>
  </cols>
  <sheetData>
    <row r="2" spans="2:2" ht="76.900000000000006" customHeight="1"/>
    <row r="3" spans="2:2" ht="84.6" customHeight="1">
      <c r="B3" s="27" t="s">
        <v>0</v>
      </c>
    </row>
    <row r="4" spans="2:2" ht="156" customHeight="1">
      <c r="B4" s="28" t="s">
        <v>1</v>
      </c>
    </row>
    <row r="5" spans="2:2">
      <c r="B5" s="26"/>
    </row>
    <row r="6" spans="2:2" ht="15.75" thickBot="1"/>
    <row r="7" spans="2:2" ht="33.6" customHeight="1">
      <c r="B7" s="30" t="s">
        <v>2</v>
      </c>
    </row>
    <row r="8" spans="2:2" ht="27" customHeight="1">
      <c r="B8" s="31" t="s">
        <v>3</v>
      </c>
    </row>
    <row r="9" spans="2:2" ht="55.15" customHeight="1">
      <c r="B9" s="32" t="s">
        <v>4</v>
      </c>
    </row>
    <row r="10" spans="2:2" ht="120" customHeight="1">
      <c r="B10" s="33" t="s">
        <v>5</v>
      </c>
    </row>
    <row r="11" spans="2:2" ht="30.6" customHeight="1">
      <c r="B11" s="34" t="s">
        <v>6</v>
      </c>
    </row>
    <row r="12" spans="2:2" ht="190.9" customHeight="1">
      <c r="B12" s="35" t="s">
        <v>7</v>
      </c>
    </row>
    <row r="13" spans="2:2" ht="70.150000000000006" customHeight="1">
      <c r="B13" s="33" t="s">
        <v>8</v>
      </c>
    </row>
    <row r="14" spans="2:2" ht="90" customHeight="1">
      <c r="B14" s="36" t="s">
        <v>9</v>
      </c>
    </row>
    <row r="15" spans="2:2" ht="24.6" customHeight="1">
      <c r="B15" s="34" t="s">
        <v>10</v>
      </c>
    </row>
    <row r="16" spans="2:2" ht="108.6" customHeight="1">
      <c r="B16" s="33" t="s">
        <v>11</v>
      </c>
    </row>
    <row r="17" spans="1:2" ht="65.45" customHeight="1">
      <c r="B17" s="37" t="s">
        <v>12</v>
      </c>
    </row>
    <row r="18" spans="1:2" ht="43.15" customHeight="1" thickBot="1">
      <c r="A18" s="29"/>
      <c r="B18" s="38" t="s">
        <v>13</v>
      </c>
    </row>
    <row r="19" spans="1:2">
      <c r="B19" s="26"/>
    </row>
  </sheetData>
  <sheetProtection algorithmName="SHA-512" hashValue="zOzo1kybT/U6IbaGh7iGZw3oBRkDT+ZNtdRYJmsDniDrqBjZHYFknNN9sEGL8DKgr5WIaMPGWfZ63gMG0GrA1g==" saltValue="cVUCPvHkQZnryqqQAyj88Q==" spinCount="100000" sheet="1" objects="1" scenarios="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04B0A-9404-4857-BD25-E2162BEECC07}">
  <dimension ref="A2:I24"/>
  <sheetViews>
    <sheetView showGridLines="0" topLeftCell="A16" zoomScale="70" zoomScaleNormal="70" workbookViewId="0">
      <selection activeCell="E24" sqref="E24"/>
    </sheetView>
  </sheetViews>
  <sheetFormatPr defaultRowHeight="15"/>
  <cols>
    <col min="1" max="1" width="25" customWidth="1"/>
    <col min="2" max="2" width="39.5703125" customWidth="1"/>
    <col min="3" max="3" width="12.7109375" customWidth="1"/>
    <col min="4" max="4" width="35.7109375" customWidth="1"/>
    <col min="5" max="5" width="12.5703125" customWidth="1"/>
    <col min="6" max="6" width="129.140625" customWidth="1"/>
    <col min="7" max="7" width="12.5703125" customWidth="1"/>
    <col min="8" max="8" width="31.28515625" customWidth="1"/>
    <col min="9" max="9" width="54.7109375" customWidth="1"/>
  </cols>
  <sheetData>
    <row r="2" spans="1:9" ht="75" customHeight="1" thickBot="1"/>
    <row r="3" spans="1:9" ht="46.15" customHeight="1">
      <c r="A3" s="64" t="s">
        <v>329</v>
      </c>
      <c r="B3" s="65"/>
      <c r="C3" s="65"/>
      <c r="D3" s="65"/>
      <c r="E3" s="65"/>
      <c r="F3" s="65"/>
      <c r="G3" s="65"/>
      <c r="H3" s="65"/>
      <c r="I3" s="66"/>
    </row>
    <row r="4" spans="1:9" ht="63">
      <c r="A4" s="5" t="s">
        <v>53</v>
      </c>
      <c r="B4" s="6" t="s">
        <v>54</v>
      </c>
      <c r="C4" s="6" t="s">
        <v>55</v>
      </c>
      <c r="D4" s="6" t="s">
        <v>56</v>
      </c>
      <c r="E4" s="6" t="s">
        <v>56</v>
      </c>
      <c r="F4" s="6" t="s">
        <v>57</v>
      </c>
      <c r="G4" s="6" t="s">
        <v>57</v>
      </c>
      <c r="H4" s="6" t="s">
        <v>58</v>
      </c>
      <c r="I4" s="7" t="s">
        <v>59</v>
      </c>
    </row>
    <row r="5" spans="1:9" ht="14.45" customHeight="1">
      <c r="A5" s="67" t="s">
        <v>329</v>
      </c>
      <c r="B5" s="70" t="s">
        <v>330</v>
      </c>
      <c r="C5" s="71"/>
      <c r="D5" s="71" t="str">
        <f>IF(C5=1,E5,IF(C5=2,E6,IF(C5=3,E7,IF(C5=4,E8," "))))</f>
        <v xml:space="preserve"> </v>
      </c>
      <c r="E5" s="3" t="s">
        <v>331</v>
      </c>
      <c r="F5" s="70" t="str">
        <f>IF(C5=1,G5,IF(C5=2,G6,IF(C5=3,G7," ")))</f>
        <v xml:space="preserve"> </v>
      </c>
      <c r="G5" s="2" t="s">
        <v>332</v>
      </c>
      <c r="H5" s="83"/>
      <c r="I5" s="84"/>
    </row>
    <row r="6" spans="1:9" ht="14.45" customHeight="1">
      <c r="A6" s="68"/>
      <c r="B6" s="70"/>
      <c r="C6" s="71"/>
      <c r="D6" s="71"/>
      <c r="E6" s="3" t="s">
        <v>333</v>
      </c>
      <c r="F6" s="70"/>
      <c r="G6" s="2" t="s">
        <v>334</v>
      </c>
      <c r="H6" s="83"/>
      <c r="I6" s="84"/>
    </row>
    <row r="7" spans="1:9" ht="14.45" customHeight="1">
      <c r="A7" s="68"/>
      <c r="B7" s="70"/>
      <c r="C7" s="71"/>
      <c r="D7" s="71"/>
      <c r="E7" s="3" t="s">
        <v>335</v>
      </c>
      <c r="F7" s="70"/>
      <c r="G7" s="3" t="s">
        <v>336</v>
      </c>
      <c r="H7" s="83"/>
      <c r="I7" s="84"/>
    </row>
    <row r="8" spans="1:9" ht="246" customHeight="1">
      <c r="A8" s="68"/>
      <c r="B8" s="70"/>
      <c r="C8" s="71"/>
      <c r="D8" s="71"/>
      <c r="E8" t="s">
        <v>337</v>
      </c>
      <c r="F8" s="70"/>
      <c r="H8" s="83"/>
      <c r="I8" s="84"/>
    </row>
    <row r="9" spans="1:9" ht="14.45" customHeight="1">
      <c r="A9" s="68"/>
      <c r="B9" s="70" t="s">
        <v>338</v>
      </c>
      <c r="C9" s="71"/>
      <c r="D9" s="71" t="str">
        <f t="shared" ref="D9" si="0">IF(C9=1,E9,IF(C9=2,E10,IF(C9=3,E11,IF(C9=4,E12," "))))</f>
        <v xml:space="preserve"> </v>
      </c>
      <c r="E9" s="3" t="s">
        <v>339</v>
      </c>
      <c r="F9" s="74" t="str">
        <f>IF(C9=1,G9,IF(C9=2,G10,IF(C9=3,G11," ")))</f>
        <v xml:space="preserve"> </v>
      </c>
      <c r="G9" s="3" t="s">
        <v>340</v>
      </c>
      <c r="H9" s="83"/>
      <c r="I9" s="84"/>
    </row>
    <row r="10" spans="1:9" ht="14.45" customHeight="1">
      <c r="A10" s="68"/>
      <c r="B10" s="70"/>
      <c r="C10" s="71"/>
      <c r="D10" s="71"/>
      <c r="E10" s="3" t="s">
        <v>341</v>
      </c>
      <c r="F10" s="74"/>
      <c r="G10" s="3" t="s">
        <v>342</v>
      </c>
      <c r="H10" s="83"/>
      <c r="I10" s="84"/>
    </row>
    <row r="11" spans="1:9" ht="14.45" customHeight="1">
      <c r="A11" s="68"/>
      <c r="B11" s="70"/>
      <c r="C11" s="71"/>
      <c r="D11" s="71"/>
      <c r="E11" s="3" t="s">
        <v>343</v>
      </c>
      <c r="F11" s="74"/>
      <c r="G11" s="3" t="s">
        <v>344</v>
      </c>
      <c r="H11" s="83"/>
      <c r="I11" s="84"/>
    </row>
    <row r="12" spans="1:9" ht="280.89999999999998" customHeight="1">
      <c r="A12" s="68"/>
      <c r="B12" s="70"/>
      <c r="C12" s="71"/>
      <c r="D12" s="71"/>
      <c r="E12" s="51" t="s">
        <v>345</v>
      </c>
      <c r="F12" s="74"/>
      <c r="H12" s="83"/>
      <c r="I12" s="84"/>
    </row>
    <row r="13" spans="1:9" ht="14.45" customHeight="1">
      <c r="A13" s="68"/>
      <c r="B13" s="70" t="s">
        <v>346</v>
      </c>
      <c r="C13" s="71"/>
      <c r="D13" s="71" t="str">
        <f t="shared" ref="D13" si="1">IF(C13=1,E13,IF(C13=2,E14,IF(C13=3,E15,IF(C13=4,E16," "))))</f>
        <v xml:space="preserve"> </v>
      </c>
      <c r="E13" s="3" t="s">
        <v>347</v>
      </c>
      <c r="F13" s="74" t="str">
        <f>IF(C13=1,G13,IF(C13=2,G14,IF(C13=3,G15," ")))</f>
        <v xml:space="preserve"> </v>
      </c>
      <c r="G13" s="2" t="s">
        <v>348</v>
      </c>
      <c r="H13" s="83"/>
      <c r="I13" s="84"/>
    </row>
    <row r="14" spans="1:9" ht="14.45" customHeight="1">
      <c r="A14" s="68"/>
      <c r="B14" s="70"/>
      <c r="C14" s="71"/>
      <c r="D14" s="71"/>
      <c r="E14" s="3" t="s">
        <v>349</v>
      </c>
      <c r="F14" s="74"/>
      <c r="G14" s="3" t="s">
        <v>350</v>
      </c>
      <c r="H14" s="83"/>
      <c r="I14" s="84"/>
    </row>
    <row r="15" spans="1:9" ht="14.45" customHeight="1">
      <c r="A15" s="68"/>
      <c r="B15" s="70"/>
      <c r="C15" s="71"/>
      <c r="D15" s="71"/>
      <c r="E15" s="3" t="s">
        <v>351</v>
      </c>
      <c r="F15" s="74"/>
      <c r="G15" s="3" t="s">
        <v>352</v>
      </c>
      <c r="H15" s="83"/>
      <c r="I15" s="84"/>
    </row>
    <row r="16" spans="1:9" ht="267.60000000000002" customHeight="1">
      <c r="A16" s="68"/>
      <c r="B16" s="70"/>
      <c r="C16" s="71"/>
      <c r="D16" s="71"/>
      <c r="E16" s="51" t="s">
        <v>353</v>
      </c>
      <c r="F16" s="74"/>
      <c r="H16" s="83"/>
      <c r="I16" s="84"/>
    </row>
    <row r="17" spans="1:9" ht="14.45" customHeight="1">
      <c r="A17" s="68"/>
      <c r="B17" s="70" t="s">
        <v>354</v>
      </c>
      <c r="C17" s="71"/>
      <c r="D17" s="71" t="str">
        <f t="shared" ref="D17" si="2">IF(C17=1,E17,IF(C17=2,E18,IF(C17=3,E19,IF(C17=4,E20," "))))</f>
        <v xml:space="preserve"> </v>
      </c>
      <c r="E17" s="3" t="s">
        <v>355</v>
      </c>
      <c r="F17" s="70" t="str">
        <f>IF(C17=1,G17,IF(C17=2,G18,IF(C17=3,G19," ")))</f>
        <v xml:space="preserve"> </v>
      </c>
      <c r="G17" s="3" t="s">
        <v>356</v>
      </c>
      <c r="H17" s="83"/>
      <c r="I17" s="84"/>
    </row>
    <row r="18" spans="1:9" ht="14.45" customHeight="1">
      <c r="A18" s="68"/>
      <c r="B18" s="70"/>
      <c r="C18" s="71"/>
      <c r="D18" s="71"/>
      <c r="E18" s="3" t="s">
        <v>357</v>
      </c>
      <c r="F18" s="70"/>
      <c r="G18" s="3" t="s">
        <v>358</v>
      </c>
      <c r="H18" s="83"/>
      <c r="I18" s="84"/>
    </row>
    <row r="19" spans="1:9" ht="14.45" customHeight="1">
      <c r="A19" s="68"/>
      <c r="B19" s="70"/>
      <c r="C19" s="71"/>
      <c r="D19" s="71"/>
      <c r="E19" s="3" t="s">
        <v>359</v>
      </c>
      <c r="F19" s="70"/>
      <c r="G19" s="3" t="s">
        <v>360</v>
      </c>
      <c r="H19" s="83"/>
      <c r="I19" s="84"/>
    </row>
    <row r="20" spans="1:9" ht="246" customHeight="1">
      <c r="A20" s="68"/>
      <c r="B20" s="70"/>
      <c r="C20" s="71"/>
      <c r="D20" s="71"/>
      <c r="E20" s="51" t="s">
        <v>361</v>
      </c>
      <c r="F20" s="70"/>
      <c r="H20" s="83"/>
      <c r="I20" s="84"/>
    </row>
    <row r="21" spans="1:9" ht="14.45" customHeight="1">
      <c r="A21" s="68"/>
      <c r="B21" s="70" t="s">
        <v>362</v>
      </c>
      <c r="C21" s="71"/>
      <c r="D21" s="71" t="str">
        <f t="shared" ref="D21" si="3">IF(C21=1,E21,IF(C21=2,E22,IF(C21=3,E23,IF(C21=4,E24," "))))</f>
        <v xml:space="preserve"> </v>
      </c>
      <c r="E21" s="3" t="s">
        <v>363</v>
      </c>
      <c r="F21" s="70" t="str">
        <f>IF(C21=1,G21,IF(C21=2,G22,IF(C21=3,G23," ")))</f>
        <v xml:space="preserve"> </v>
      </c>
      <c r="G21" s="3" t="s">
        <v>364</v>
      </c>
      <c r="H21" s="83"/>
      <c r="I21" s="84"/>
    </row>
    <row r="22" spans="1:9" ht="13.15" customHeight="1">
      <c r="A22" s="68"/>
      <c r="B22" s="70"/>
      <c r="C22" s="71"/>
      <c r="D22" s="71"/>
      <c r="E22" s="3" t="s">
        <v>365</v>
      </c>
      <c r="F22" s="70"/>
      <c r="G22" s="2" t="s">
        <v>366</v>
      </c>
      <c r="H22" s="83"/>
      <c r="I22" s="84"/>
    </row>
    <row r="23" spans="1:9" ht="13.15" customHeight="1" thickBot="1">
      <c r="A23" s="68"/>
      <c r="B23" s="77"/>
      <c r="C23" s="71"/>
      <c r="D23" s="71"/>
      <c r="E23" s="4" t="s">
        <v>367</v>
      </c>
      <c r="F23" s="77"/>
      <c r="G23" s="4" t="s">
        <v>368</v>
      </c>
      <c r="H23" s="91"/>
      <c r="I23" s="85"/>
    </row>
    <row r="24" spans="1:9" ht="244.15" customHeight="1" thickBot="1">
      <c r="A24" s="69"/>
      <c r="B24" s="78"/>
      <c r="C24" s="80"/>
      <c r="D24" s="80"/>
      <c r="E24" s="53" t="s">
        <v>369</v>
      </c>
      <c r="F24" s="90"/>
      <c r="G24" s="54"/>
      <c r="H24" s="92"/>
      <c r="I24" s="86"/>
    </row>
  </sheetData>
  <mergeCells count="32">
    <mergeCell ref="B21:B24"/>
    <mergeCell ref="C21:C24"/>
    <mergeCell ref="D21:D24"/>
    <mergeCell ref="F21:F24"/>
    <mergeCell ref="H21:H24"/>
    <mergeCell ref="B17:B20"/>
    <mergeCell ref="C17:C20"/>
    <mergeCell ref="D17:D20"/>
    <mergeCell ref="F17:F20"/>
    <mergeCell ref="H17:H20"/>
    <mergeCell ref="D13:D16"/>
    <mergeCell ref="F13:F16"/>
    <mergeCell ref="H13:H16"/>
    <mergeCell ref="I13:I16"/>
    <mergeCell ref="I21:I24"/>
    <mergeCell ref="I17:I20"/>
    <mergeCell ref="A3:I3"/>
    <mergeCell ref="A5:A24"/>
    <mergeCell ref="B5:B8"/>
    <mergeCell ref="C5:C8"/>
    <mergeCell ref="D5:D8"/>
    <mergeCell ref="F5:F8"/>
    <mergeCell ref="H5:H8"/>
    <mergeCell ref="I5:I8"/>
    <mergeCell ref="B9:B12"/>
    <mergeCell ref="C9:C12"/>
    <mergeCell ref="D9:D12"/>
    <mergeCell ref="F9:F12"/>
    <mergeCell ref="H9:H12"/>
    <mergeCell ref="I9:I12"/>
    <mergeCell ref="B13:B16"/>
    <mergeCell ref="C13:C16"/>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AFBBB65F-3A58-4089-BFFE-190B649D2467}">
          <x14:formula1>
            <xm:f>NA!$A$1:$A$5</xm:f>
          </x14:formula1>
          <xm:sqref>C5:C24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6E771-ED4A-492A-9E23-8361A888D5DD}">
  <dimension ref="A2:I24"/>
  <sheetViews>
    <sheetView showGridLines="0" topLeftCell="A16" zoomScale="60" zoomScaleNormal="60" workbookViewId="0">
      <selection activeCell="E24" sqref="E24"/>
    </sheetView>
  </sheetViews>
  <sheetFormatPr defaultRowHeight="15"/>
  <cols>
    <col min="1" max="1" width="25" customWidth="1"/>
    <col min="2" max="2" width="39.5703125" customWidth="1"/>
    <col min="3" max="3" width="12.7109375" customWidth="1"/>
    <col min="4" max="4" width="35.7109375" customWidth="1"/>
    <col min="5" max="5" width="12.5703125" customWidth="1"/>
    <col min="6" max="6" width="129.140625" customWidth="1"/>
    <col min="7" max="7" width="12.5703125" customWidth="1"/>
    <col min="8" max="8" width="30.85546875" customWidth="1"/>
    <col min="9" max="9" width="54.7109375" customWidth="1"/>
  </cols>
  <sheetData>
    <row r="2" spans="1:9" ht="75" customHeight="1" thickBot="1"/>
    <row r="3" spans="1:9" ht="46.15" customHeight="1">
      <c r="A3" s="64" t="s">
        <v>370</v>
      </c>
      <c r="B3" s="65"/>
      <c r="C3" s="65"/>
      <c r="D3" s="65"/>
      <c r="E3" s="65"/>
      <c r="F3" s="65"/>
      <c r="G3" s="65"/>
      <c r="H3" s="65"/>
      <c r="I3" s="66"/>
    </row>
    <row r="4" spans="1:9" ht="63">
      <c r="A4" s="5" t="s">
        <v>53</v>
      </c>
      <c r="B4" s="6" t="s">
        <v>54</v>
      </c>
      <c r="C4" s="6" t="s">
        <v>55</v>
      </c>
      <c r="D4" s="6" t="s">
        <v>56</v>
      </c>
      <c r="E4" s="6" t="s">
        <v>56</v>
      </c>
      <c r="F4" s="6" t="s">
        <v>57</v>
      </c>
      <c r="G4" s="6" t="s">
        <v>57</v>
      </c>
      <c r="H4" s="6" t="s">
        <v>58</v>
      </c>
      <c r="I4" s="7" t="s">
        <v>59</v>
      </c>
    </row>
    <row r="5" spans="1:9" ht="14.45" customHeight="1">
      <c r="A5" s="67" t="s">
        <v>370</v>
      </c>
      <c r="B5" s="70" t="s">
        <v>371</v>
      </c>
      <c r="C5" s="71"/>
      <c r="D5" s="71" t="str">
        <f>IF(C5=1,E5,IF(C5=2,E6,IF(C5=3,E7,IF(C5=4,E8," "))))</f>
        <v xml:space="preserve"> </v>
      </c>
      <c r="E5" s="3" t="s">
        <v>372</v>
      </c>
      <c r="F5" s="70" t="str">
        <f>IF(C5=1,G5,IF(C5=2,G6,IF(C5=3,G7," ")))</f>
        <v xml:space="preserve"> </v>
      </c>
      <c r="G5" s="2" t="s">
        <v>373</v>
      </c>
      <c r="H5" s="83"/>
      <c r="I5" s="84"/>
    </row>
    <row r="6" spans="1:9" ht="14.45" customHeight="1">
      <c r="A6" s="68"/>
      <c r="B6" s="70"/>
      <c r="C6" s="71"/>
      <c r="D6" s="71"/>
      <c r="E6" s="3" t="s">
        <v>374</v>
      </c>
      <c r="F6" s="70"/>
      <c r="G6" s="2" t="s">
        <v>375</v>
      </c>
      <c r="H6" s="83"/>
      <c r="I6" s="84"/>
    </row>
    <row r="7" spans="1:9" ht="14.45" customHeight="1">
      <c r="A7" s="68"/>
      <c r="B7" s="70"/>
      <c r="C7" s="71"/>
      <c r="D7" s="71"/>
      <c r="E7" s="3" t="s">
        <v>376</v>
      </c>
      <c r="F7" s="70"/>
      <c r="G7" s="3" t="s">
        <v>377</v>
      </c>
      <c r="H7" s="83"/>
      <c r="I7" s="84"/>
    </row>
    <row r="8" spans="1:9" ht="246" customHeight="1">
      <c r="A8" s="68"/>
      <c r="B8" s="70"/>
      <c r="C8" s="71"/>
      <c r="D8" s="71"/>
      <c r="E8" t="s">
        <v>378</v>
      </c>
      <c r="F8" s="70"/>
      <c r="H8" s="83"/>
      <c r="I8" s="84"/>
    </row>
    <row r="9" spans="1:9" ht="14.45" customHeight="1">
      <c r="A9" s="68"/>
      <c r="B9" s="70" t="s">
        <v>379</v>
      </c>
      <c r="C9" s="71"/>
      <c r="D9" s="71" t="str">
        <f t="shared" ref="D9" si="0">IF(C9=1,E9,IF(C9=2,E10,IF(C9=3,E11,IF(C9=4,E12," "))))</f>
        <v xml:space="preserve"> </v>
      </c>
      <c r="E9" s="3" t="s">
        <v>380</v>
      </c>
      <c r="F9" s="74" t="str">
        <f>IF(C9=1,G9,IF(C9=2,G10,IF(C9=3,G11," ")))</f>
        <v xml:space="preserve"> </v>
      </c>
      <c r="G9" s="3" t="s">
        <v>381</v>
      </c>
      <c r="H9" s="83"/>
      <c r="I9" s="84"/>
    </row>
    <row r="10" spans="1:9" ht="14.45" customHeight="1">
      <c r="A10" s="68"/>
      <c r="B10" s="70"/>
      <c r="C10" s="71"/>
      <c r="D10" s="71"/>
      <c r="E10" s="3" t="s">
        <v>382</v>
      </c>
      <c r="F10" s="74"/>
      <c r="G10" s="3" t="s">
        <v>383</v>
      </c>
      <c r="H10" s="83"/>
      <c r="I10" s="84"/>
    </row>
    <row r="11" spans="1:9" ht="14.45" customHeight="1">
      <c r="A11" s="68"/>
      <c r="B11" s="70"/>
      <c r="C11" s="71"/>
      <c r="D11" s="71"/>
      <c r="E11" s="3" t="s">
        <v>384</v>
      </c>
      <c r="F11" s="74"/>
      <c r="G11" s="3" t="s">
        <v>385</v>
      </c>
      <c r="H11" s="83"/>
      <c r="I11" s="84"/>
    </row>
    <row r="12" spans="1:9" ht="280.89999999999998" customHeight="1">
      <c r="A12" s="68"/>
      <c r="B12" s="70"/>
      <c r="C12" s="71"/>
      <c r="D12" s="71"/>
      <c r="E12" s="51" t="s">
        <v>386</v>
      </c>
      <c r="F12" s="74"/>
      <c r="H12" s="83"/>
      <c r="I12" s="84"/>
    </row>
    <row r="13" spans="1:9" ht="14.45" customHeight="1">
      <c r="A13" s="68"/>
      <c r="B13" s="70" t="s">
        <v>387</v>
      </c>
      <c r="C13" s="71"/>
      <c r="D13" s="71" t="str">
        <f t="shared" ref="D13" si="1">IF(C13=1,E13,IF(C13=2,E14,IF(C13=3,E15,IF(C13=4,E16," "))))</f>
        <v xml:space="preserve"> </v>
      </c>
      <c r="E13" s="3" t="s">
        <v>388</v>
      </c>
      <c r="F13" s="74" t="str">
        <f>IF(C13=1,G13,IF(C13=2,G14,IF(C13=3,G15," ")))</f>
        <v xml:space="preserve"> </v>
      </c>
      <c r="G13" s="2" t="s">
        <v>389</v>
      </c>
      <c r="H13" s="83"/>
      <c r="I13" s="84"/>
    </row>
    <row r="14" spans="1:9" ht="14.45" customHeight="1">
      <c r="A14" s="68"/>
      <c r="B14" s="70"/>
      <c r="C14" s="71"/>
      <c r="D14" s="71"/>
      <c r="E14" s="3" t="s">
        <v>390</v>
      </c>
      <c r="F14" s="74"/>
      <c r="G14" s="3" t="s">
        <v>391</v>
      </c>
      <c r="H14" s="83"/>
      <c r="I14" s="84"/>
    </row>
    <row r="15" spans="1:9" ht="14.45" customHeight="1">
      <c r="A15" s="68"/>
      <c r="B15" s="70"/>
      <c r="C15" s="71"/>
      <c r="D15" s="71"/>
      <c r="E15" s="3" t="s">
        <v>392</v>
      </c>
      <c r="F15" s="74"/>
      <c r="G15" s="3" t="s">
        <v>393</v>
      </c>
      <c r="H15" s="83"/>
      <c r="I15" s="84"/>
    </row>
    <row r="16" spans="1:9" ht="267.60000000000002" customHeight="1">
      <c r="A16" s="68"/>
      <c r="B16" s="70"/>
      <c r="C16" s="71"/>
      <c r="D16" s="71"/>
      <c r="E16" s="51" t="s">
        <v>394</v>
      </c>
      <c r="F16" s="74"/>
      <c r="H16" s="83"/>
      <c r="I16" s="84"/>
    </row>
    <row r="17" spans="1:9" ht="14.45" customHeight="1">
      <c r="A17" s="68"/>
      <c r="B17" s="70" t="s">
        <v>395</v>
      </c>
      <c r="C17" s="71"/>
      <c r="D17" s="71" t="str">
        <f t="shared" ref="D17" si="2">IF(C17=1,E17,IF(C17=2,E18,IF(C17=3,E19,IF(C17=4,E20," "))))</f>
        <v xml:space="preserve"> </v>
      </c>
      <c r="E17" s="3" t="s">
        <v>396</v>
      </c>
      <c r="F17" s="70" t="str">
        <f>IF(C17=1,G17,IF(C17=2,G18,IF(C17=3,G19," ")))</f>
        <v xml:space="preserve"> </v>
      </c>
      <c r="G17" s="3" t="s">
        <v>397</v>
      </c>
      <c r="H17" s="83"/>
      <c r="I17" s="84"/>
    </row>
    <row r="18" spans="1:9" ht="14.45" customHeight="1">
      <c r="A18" s="68"/>
      <c r="B18" s="70"/>
      <c r="C18" s="71"/>
      <c r="D18" s="71"/>
      <c r="E18" s="3" t="s">
        <v>398</v>
      </c>
      <c r="F18" s="70"/>
      <c r="G18" s="3" t="s">
        <v>399</v>
      </c>
      <c r="H18" s="83"/>
      <c r="I18" s="84"/>
    </row>
    <row r="19" spans="1:9" ht="14.45" customHeight="1">
      <c r="A19" s="68"/>
      <c r="B19" s="70"/>
      <c r="C19" s="71"/>
      <c r="D19" s="71"/>
      <c r="E19" s="3" t="s">
        <v>400</v>
      </c>
      <c r="F19" s="70"/>
      <c r="G19" s="3" t="s">
        <v>401</v>
      </c>
      <c r="H19" s="83"/>
      <c r="I19" s="84"/>
    </row>
    <row r="20" spans="1:9" ht="246" customHeight="1">
      <c r="A20" s="68"/>
      <c r="B20" s="70"/>
      <c r="C20" s="71"/>
      <c r="D20" s="71"/>
      <c r="E20" s="51" t="s">
        <v>402</v>
      </c>
      <c r="F20" s="70"/>
      <c r="H20" s="83"/>
      <c r="I20" s="84"/>
    </row>
    <row r="21" spans="1:9" ht="14.45" customHeight="1">
      <c r="A21" s="68"/>
      <c r="B21" s="70" t="s">
        <v>403</v>
      </c>
      <c r="C21" s="71"/>
      <c r="D21" s="71" t="str">
        <f t="shared" ref="D21" si="3">IF(C21=1,E21,IF(C21=2,E22,IF(C21=3,E23,IF(C21=4,E24," "))))</f>
        <v xml:space="preserve"> </v>
      </c>
      <c r="E21" s="3" t="s">
        <v>404</v>
      </c>
      <c r="F21" s="70" t="str">
        <f>IF(C21=1,G21,IF(C21=2,G22,IF(C21=3,G23," ")))</f>
        <v xml:space="preserve"> </v>
      </c>
      <c r="G21" s="3" t="s">
        <v>405</v>
      </c>
      <c r="H21" s="83"/>
      <c r="I21" s="84"/>
    </row>
    <row r="22" spans="1:9" ht="14.45" customHeight="1">
      <c r="A22" s="68"/>
      <c r="B22" s="70"/>
      <c r="C22" s="71"/>
      <c r="D22" s="71"/>
      <c r="E22" s="3" t="s">
        <v>406</v>
      </c>
      <c r="F22" s="70"/>
      <c r="G22" s="3" t="s">
        <v>407</v>
      </c>
      <c r="H22" s="83"/>
      <c r="I22" s="84"/>
    </row>
    <row r="23" spans="1:9" ht="14.45" customHeight="1" thickBot="1">
      <c r="A23" s="68"/>
      <c r="B23" s="77"/>
      <c r="C23" s="71"/>
      <c r="D23" s="71"/>
      <c r="E23" s="4" t="s">
        <v>408</v>
      </c>
      <c r="F23" s="77"/>
      <c r="G23" s="4" t="s">
        <v>409</v>
      </c>
      <c r="H23" s="91"/>
      <c r="I23" s="85"/>
    </row>
    <row r="24" spans="1:9" ht="244.15" customHeight="1" thickBot="1">
      <c r="A24" s="69"/>
      <c r="B24" s="78"/>
      <c r="C24" s="80"/>
      <c r="D24" s="80"/>
      <c r="E24" s="53" t="s">
        <v>410</v>
      </c>
      <c r="F24" s="90"/>
      <c r="G24" s="54"/>
      <c r="H24" s="92"/>
      <c r="I24" s="86"/>
    </row>
  </sheetData>
  <mergeCells count="32">
    <mergeCell ref="B21:B24"/>
    <mergeCell ref="C21:C24"/>
    <mergeCell ref="D21:D24"/>
    <mergeCell ref="F21:F24"/>
    <mergeCell ref="H21:H24"/>
    <mergeCell ref="B17:B20"/>
    <mergeCell ref="C17:C20"/>
    <mergeCell ref="D17:D20"/>
    <mergeCell ref="F17:F20"/>
    <mergeCell ref="H17:H20"/>
    <mergeCell ref="D13:D16"/>
    <mergeCell ref="F13:F16"/>
    <mergeCell ref="H13:H16"/>
    <mergeCell ref="I13:I16"/>
    <mergeCell ref="I21:I24"/>
    <mergeCell ref="I17:I20"/>
    <mergeCell ref="A3:I3"/>
    <mergeCell ref="A5:A24"/>
    <mergeCell ref="B5:B8"/>
    <mergeCell ref="C5:C8"/>
    <mergeCell ref="D5:D8"/>
    <mergeCell ref="F5:F8"/>
    <mergeCell ref="H5:H8"/>
    <mergeCell ref="I5:I8"/>
    <mergeCell ref="B9:B12"/>
    <mergeCell ref="C9:C12"/>
    <mergeCell ref="D9:D12"/>
    <mergeCell ref="F9:F12"/>
    <mergeCell ref="H9:H12"/>
    <mergeCell ref="I9:I12"/>
    <mergeCell ref="B13:B16"/>
    <mergeCell ref="C13:C16"/>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86F9B8BB-C201-462E-9C46-C708524FE120}">
          <x14:formula1>
            <xm:f>NA!$A$1:$A$5</xm:f>
          </x14:formula1>
          <xm:sqref>C5:C24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7A21E-F427-4F6D-97AD-FAA9AEC07553}">
  <dimension ref="A2:I24"/>
  <sheetViews>
    <sheetView showGridLines="0" topLeftCell="A16" zoomScale="70" zoomScaleNormal="70" workbookViewId="0">
      <selection activeCell="E24" sqref="E24"/>
    </sheetView>
  </sheetViews>
  <sheetFormatPr defaultRowHeight="15"/>
  <cols>
    <col min="1" max="1" width="25" customWidth="1"/>
    <col min="2" max="2" width="39.5703125" customWidth="1"/>
    <col min="3" max="3" width="12.7109375" customWidth="1"/>
    <col min="4" max="4" width="35.7109375" customWidth="1"/>
    <col min="5" max="5" width="12.5703125" customWidth="1"/>
    <col min="6" max="6" width="129.140625" customWidth="1"/>
    <col min="7" max="7" width="12.5703125" customWidth="1"/>
    <col min="8" max="8" width="31.28515625" customWidth="1"/>
    <col min="9" max="9" width="54.7109375" customWidth="1"/>
  </cols>
  <sheetData>
    <row r="2" spans="1:9" ht="75" customHeight="1" thickBot="1"/>
    <row r="3" spans="1:9" ht="46.15" customHeight="1">
      <c r="A3" s="64" t="s">
        <v>411</v>
      </c>
      <c r="B3" s="65"/>
      <c r="C3" s="65"/>
      <c r="D3" s="65"/>
      <c r="E3" s="65"/>
      <c r="F3" s="65"/>
      <c r="G3" s="65"/>
      <c r="H3" s="65"/>
      <c r="I3" s="66"/>
    </row>
    <row r="4" spans="1:9" ht="63">
      <c r="A4" s="5" t="s">
        <v>53</v>
      </c>
      <c r="B4" s="6" t="s">
        <v>54</v>
      </c>
      <c r="C4" s="6" t="s">
        <v>55</v>
      </c>
      <c r="D4" s="6" t="s">
        <v>56</v>
      </c>
      <c r="E4" s="6" t="s">
        <v>56</v>
      </c>
      <c r="F4" s="6" t="s">
        <v>57</v>
      </c>
      <c r="G4" s="6" t="s">
        <v>57</v>
      </c>
      <c r="H4" s="6" t="s">
        <v>58</v>
      </c>
      <c r="I4" s="7" t="s">
        <v>59</v>
      </c>
    </row>
    <row r="5" spans="1:9" ht="14.45" customHeight="1">
      <c r="A5" s="67" t="s">
        <v>411</v>
      </c>
      <c r="B5" s="70" t="s">
        <v>412</v>
      </c>
      <c r="C5" s="71"/>
      <c r="D5" s="71" t="str">
        <f>IF(C5=1,E5,IF(C5=2,E6,IF(C5=3,E7,IF(C5=4,E8," "))))</f>
        <v xml:space="preserve"> </v>
      </c>
      <c r="E5" s="3" t="s">
        <v>413</v>
      </c>
      <c r="F5" s="70" t="str">
        <f>IF(C5=1,G5,IF(C5=2,G6,IF(C5=3,G7," ")))</f>
        <v xml:space="preserve"> </v>
      </c>
      <c r="G5" s="2" t="s">
        <v>414</v>
      </c>
      <c r="H5" s="83"/>
      <c r="I5" s="84"/>
    </row>
    <row r="6" spans="1:9" ht="14.45" customHeight="1">
      <c r="A6" s="68"/>
      <c r="B6" s="70"/>
      <c r="C6" s="71"/>
      <c r="D6" s="71"/>
      <c r="E6" s="3" t="s">
        <v>415</v>
      </c>
      <c r="F6" s="70"/>
      <c r="G6" s="2" t="s">
        <v>416</v>
      </c>
      <c r="H6" s="83"/>
      <c r="I6" s="84"/>
    </row>
    <row r="7" spans="1:9" ht="14.45" customHeight="1">
      <c r="A7" s="68"/>
      <c r="B7" s="70"/>
      <c r="C7" s="71"/>
      <c r="D7" s="71"/>
      <c r="E7" s="3" t="s">
        <v>417</v>
      </c>
      <c r="F7" s="70"/>
      <c r="G7" s="3" t="s">
        <v>418</v>
      </c>
      <c r="H7" s="83"/>
      <c r="I7" s="84"/>
    </row>
    <row r="8" spans="1:9" ht="246" customHeight="1">
      <c r="A8" s="68"/>
      <c r="B8" s="70"/>
      <c r="C8" s="71"/>
      <c r="D8" s="71"/>
      <c r="E8" t="s">
        <v>419</v>
      </c>
      <c r="F8" s="70"/>
      <c r="H8" s="83"/>
      <c r="I8" s="84"/>
    </row>
    <row r="9" spans="1:9" ht="14.45" customHeight="1">
      <c r="A9" s="68"/>
      <c r="B9" s="70" t="s">
        <v>420</v>
      </c>
      <c r="C9" s="71"/>
      <c r="D9" s="71" t="str">
        <f t="shared" ref="D9" si="0">IF(C9=1,E9,IF(C9=2,E10,IF(C9=3,E11,IF(C9=4,E12," "))))</f>
        <v xml:space="preserve"> </v>
      </c>
      <c r="E9" s="3" t="s">
        <v>421</v>
      </c>
      <c r="F9" s="74" t="str">
        <f>IF(C9=1,G9,IF(C9=2,G10,IF(C9=3,G11," ")))</f>
        <v xml:space="preserve"> </v>
      </c>
      <c r="G9" s="3" t="s">
        <v>422</v>
      </c>
      <c r="H9" s="83"/>
      <c r="I9" s="84"/>
    </row>
    <row r="10" spans="1:9" ht="14.45" customHeight="1">
      <c r="A10" s="68"/>
      <c r="B10" s="70"/>
      <c r="C10" s="71"/>
      <c r="D10" s="71"/>
      <c r="E10" s="3" t="s">
        <v>423</v>
      </c>
      <c r="F10" s="74"/>
      <c r="G10" s="3" t="s">
        <v>424</v>
      </c>
      <c r="H10" s="83"/>
      <c r="I10" s="84"/>
    </row>
    <row r="11" spans="1:9" ht="14.45" customHeight="1">
      <c r="A11" s="68"/>
      <c r="B11" s="70"/>
      <c r="C11" s="71"/>
      <c r="D11" s="71"/>
      <c r="E11" s="3" t="s">
        <v>425</v>
      </c>
      <c r="F11" s="74"/>
      <c r="G11" s="3" t="s">
        <v>426</v>
      </c>
      <c r="H11" s="83"/>
      <c r="I11" s="84"/>
    </row>
    <row r="12" spans="1:9" ht="280.89999999999998" customHeight="1">
      <c r="A12" s="68"/>
      <c r="B12" s="70"/>
      <c r="C12" s="71"/>
      <c r="D12" s="71"/>
      <c r="E12" s="51" t="s">
        <v>427</v>
      </c>
      <c r="F12" s="74"/>
      <c r="H12" s="83"/>
      <c r="I12" s="84"/>
    </row>
    <row r="13" spans="1:9" ht="14.45" customHeight="1">
      <c r="A13" s="68"/>
      <c r="B13" s="70" t="s">
        <v>428</v>
      </c>
      <c r="C13" s="71"/>
      <c r="D13" s="71" t="str">
        <f t="shared" ref="D13" si="1">IF(C13=1,E13,IF(C13=2,E14,IF(C13=3,E15,IF(C13=4,E16," "))))</f>
        <v xml:space="preserve"> </v>
      </c>
      <c r="E13" s="3" t="s">
        <v>429</v>
      </c>
      <c r="F13" s="74" t="str">
        <f>IF(C13=1,G13,IF(C13=2,G14,IF(C13=3,G15," ")))</f>
        <v xml:space="preserve"> </v>
      </c>
      <c r="G13" s="2" t="s">
        <v>430</v>
      </c>
      <c r="H13" s="83"/>
      <c r="I13" s="84"/>
    </row>
    <row r="14" spans="1:9" ht="14.45" customHeight="1">
      <c r="A14" s="68"/>
      <c r="B14" s="70"/>
      <c r="C14" s="71"/>
      <c r="D14" s="71"/>
      <c r="E14" s="3" t="s">
        <v>431</v>
      </c>
      <c r="F14" s="74"/>
      <c r="G14" s="3" t="s">
        <v>432</v>
      </c>
      <c r="H14" s="83"/>
      <c r="I14" s="84"/>
    </row>
    <row r="15" spans="1:9" ht="14.45" customHeight="1">
      <c r="A15" s="68"/>
      <c r="B15" s="70"/>
      <c r="C15" s="71"/>
      <c r="D15" s="71"/>
      <c r="E15" s="3" t="s">
        <v>433</v>
      </c>
      <c r="F15" s="74"/>
      <c r="G15" s="3" t="s">
        <v>434</v>
      </c>
      <c r="H15" s="83"/>
      <c r="I15" s="84"/>
    </row>
    <row r="16" spans="1:9" ht="267.60000000000002" customHeight="1">
      <c r="A16" s="68"/>
      <c r="B16" s="70"/>
      <c r="C16" s="71"/>
      <c r="D16" s="71"/>
      <c r="E16" s="51" t="s">
        <v>435</v>
      </c>
      <c r="F16" s="74"/>
      <c r="H16" s="83"/>
      <c r="I16" s="84"/>
    </row>
    <row r="17" spans="1:9" ht="14.45" customHeight="1">
      <c r="A17" s="68"/>
      <c r="B17" s="70" t="s">
        <v>436</v>
      </c>
      <c r="C17" s="71"/>
      <c r="D17" s="71" t="str">
        <f t="shared" ref="D17" si="2">IF(C17=1,E17,IF(C17=2,E18,IF(C17=3,E19,IF(C17=4,E20," "))))</f>
        <v xml:space="preserve"> </v>
      </c>
      <c r="E17" s="3" t="s">
        <v>437</v>
      </c>
      <c r="F17" s="70" t="str">
        <f>IF(C17=1,G17,IF(C17=2,G18,IF(C17=3,G19," ")))</f>
        <v xml:space="preserve"> </v>
      </c>
      <c r="G17" s="3" t="s">
        <v>438</v>
      </c>
      <c r="H17" s="83"/>
      <c r="I17" s="84"/>
    </row>
    <row r="18" spans="1:9" ht="14.45" customHeight="1">
      <c r="A18" s="68"/>
      <c r="B18" s="70"/>
      <c r="C18" s="71"/>
      <c r="D18" s="71"/>
      <c r="E18" s="3" t="s">
        <v>439</v>
      </c>
      <c r="F18" s="70"/>
      <c r="G18" s="3" t="s">
        <v>440</v>
      </c>
      <c r="H18" s="83"/>
      <c r="I18" s="84"/>
    </row>
    <row r="19" spans="1:9" ht="14.45" customHeight="1">
      <c r="A19" s="68"/>
      <c r="B19" s="70"/>
      <c r="C19" s="71"/>
      <c r="D19" s="71"/>
      <c r="E19" s="3" t="s">
        <v>441</v>
      </c>
      <c r="F19" s="70"/>
      <c r="G19" s="3" t="s">
        <v>442</v>
      </c>
      <c r="H19" s="83"/>
      <c r="I19" s="84"/>
    </row>
    <row r="20" spans="1:9" ht="246" customHeight="1">
      <c r="A20" s="68"/>
      <c r="B20" s="70"/>
      <c r="C20" s="71"/>
      <c r="D20" s="71"/>
      <c r="E20" s="51" t="s">
        <v>443</v>
      </c>
      <c r="F20" s="70"/>
      <c r="H20" s="83"/>
      <c r="I20" s="84"/>
    </row>
    <row r="21" spans="1:9" ht="14.45" customHeight="1">
      <c r="A21" s="68"/>
      <c r="B21" s="70" t="s">
        <v>444</v>
      </c>
      <c r="C21" s="71"/>
      <c r="D21" s="71" t="str">
        <f t="shared" ref="D21" si="3">IF(C21=1,E21,IF(C21=2,E22,IF(C21=3,E23,IF(C21=4,E24," "))))</f>
        <v xml:space="preserve"> </v>
      </c>
      <c r="E21" s="3" t="s">
        <v>445</v>
      </c>
      <c r="F21" s="70" t="str">
        <f>IF(C21=1,G21,IF(C21=2,G22,IF(C21=3,G23," ")))</f>
        <v xml:space="preserve"> </v>
      </c>
      <c r="G21" s="3" t="s">
        <v>446</v>
      </c>
      <c r="H21" s="83"/>
      <c r="I21" s="84"/>
    </row>
    <row r="22" spans="1:9" ht="14.45" customHeight="1">
      <c r="A22" s="68"/>
      <c r="B22" s="70"/>
      <c r="C22" s="71"/>
      <c r="D22" s="71"/>
      <c r="E22" s="3" t="s">
        <v>447</v>
      </c>
      <c r="F22" s="70"/>
      <c r="G22" s="3" t="s">
        <v>448</v>
      </c>
      <c r="H22" s="83"/>
      <c r="I22" s="84"/>
    </row>
    <row r="23" spans="1:9" ht="14.45" customHeight="1" thickBot="1">
      <c r="A23" s="68"/>
      <c r="B23" s="77"/>
      <c r="C23" s="71"/>
      <c r="D23" s="71"/>
      <c r="E23" s="4" t="s">
        <v>449</v>
      </c>
      <c r="F23" s="77"/>
      <c r="G23" s="4" t="s">
        <v>450</v>
      </c>
      <c r="H23" s="91"/>
      <c r="I23" s="85"/>
    </row>
    <row r="24" spans="1:9" ht="244.15" customHeight="1" thickBot="1">
      <c r="A24" s="69"/>
      <c r="B24" s="78"/>
      <c r="C24" s="80"/>
      <c r="D24" s="80"/>
      <c r="E24" s="53" t="s">
        <v>451</v>
      </c>
      <c r="F24" s="90"/>
      <c r="G24" s="54"/>
      <c r="H24" s="92"/>
      <c r="I24" s="86"/>
    </row>
  </sheetData>
  <mergeCells count="32">
    <mergeCell ref="B21:B24"/>
    <mergeCell ref="C21:C24"/>
    <mergeCell ref="D21:D24"/>
    <mergeCell ref="F21:F24"/>
    <mergeCell ref="H21:H24"/>
    <mergeCell ref="B17:B20"/>
    <mergeCell ref="C17:C20"/>
    <mergeCell ref="D17:D20"/>
    <mergeCell ref="F17:F20"/>
    <mergeCell ref="H17:H20"/>
    <mergeCell ref="D13:D16"/>
    <mergeCell ref="F13:F16"/>
    <mergeCell ref="H13:H16"/>
    <mergeCell ref="I13:I16"/>
    <mergeCell ref="I21:I24"/>
    <mergeCell ref="I17:I20"/>
    <mergeCell ref="A3:I3"/>
    <mergeCell ref="A5:A24"/>
    <mergeCell ref="B5:B8"/>
    <mergeCell ref="C5:C8"/>
    <mergeCell ref="D5:D8"/>
    <mergeCell ref="F5:F8"/>
    <mergeCell ref="H5:H8"/>
    <mergeCell ref="I5:I8"/>
    <mergeCell ref="B9:B12"/>
    <mergeCell ref="C9:C12"/>
    <mergeCell ref="D9:D12"/>
    <mergeCell ref="F9:F12"/>
    <mergeCell ref="H9:H12"/>
    <mergeCell ref="I9:I12"/>
    <mergeCell ref="B13:B16"/>
    <mergeCell ref="C13:C16"/>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DE08974A-58C0-4F29-822D-608B5F83DBBF}">
          <x14:formula1>
            <xm:f>NA!$A$1:$A$5</xm:f>
          </x14:formula1>
          <xm:sqref>C5:C24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EDEBF-5EE5-497F-862C-651942D79424}">
  <dimension ref="A2:I24"/>
  <sheetViews>
    <sheetView showGridLines="0" tabSelected="1" zoomScale="70" zoomScaleNormal="70" workbookViewId="0">
      <selection activeCell="E24" sqref="E24"/>
    </sheetView>
  </sheetViews>
  <sheetFormatPr defaultRowHeight="15"/>
  <cols>
    <col min="1" max="1" width="25" customWidth="1"/>
    <col min="2" max="2" width="39.5703125" customWidth="1"/>
    <col min="3" max="3" width="12.7109375" customWidth="1"/>
    <col min="4" max="4" width="35.7109375" customWidth="1"/>
    <col min="5" max="5" width="12.5703125" customWidth="1"/>
    <col min="6" max="6" width="129.140625" customWidth="1"/>
    <col min="7" max="7" width="12.5703125" customWidth="1"/>
    <col min="8" max="8" width="31.28515625" customWidth="1"/>
    <col min="9" max="9" width="54.7109375" customWidth="1"/>
  </cols>
  <sheetData>
    <row r="2" spans="1:9" ht="75" customHeight="1" thickBot="1"/>
    <row r="3" spans="1:9" ht="46.15" customHeight="1">
      <c r="A3" s="64" t="s">
        <v>452</v>
      </c>
      <c r="B3" s="65"/>
      <c r="C3" s="65"/>
      <c r="D3" s="65"/>
      <c r="E3" s="65"/>
      <c r="F3" s="65"/>
      <c r="G3" s="65"/>
      <c r="H3" s="65"/>
      <c r="I3" s="66"/>
    </row>
    <row r="4" spans="1:9" ht="63">
      <c r="A4" s="5" t="s">
        <v>53</v>
      </c>
      <c r="B4" s="6" t="s">
        <v>54</v>
      </c>
      <c r="C4" s="6" t="s">
        <v>55</v>
      </c>
      <c r="D4" s="6" t="s">
        <v>56</v>
      </c>
      <c r="E4" s="6" t="s">
        <v>56</v>
      </c>
      <c r="F4" s="6" t="s">
        <v>57</v>
      </c>
      <c r="G4" s="6" t="s">
        <v>57</v>
      </c>
      <c r="H4" s="6" t="s">
        <v>58</v>
      </c>
      <c r="I4" s="7" t="s">
        <v>59</v>
      </c>
    </row>
    <row r="5" spans="1:9" ht="14.45" customHeight="1">
      <c r="A5" s="67" t="s">
        <v>452</v>
      </c>
      <c r="B5" s="70" t="s">
        <v>453</v>
      </c>
      <c r="C5" s="71"/>
      <c r="D5" s="71" t="str">
        <f>IF(C5=1,E5,IF(C5=2,E6,IF(C5=3,E7,IF(C5=4,E8," "))))</f>
        <v xml:space="preserve"> </v>
      </c>
      <c r="E5" s="3" t="s">
        <v>454</v>
      </c>
      <c r="F5" s="70" t="str">
        <f>IF(C5=1,G5,IF(C5=2,G6,IF(C5=3,G7," ")))</f>
        <v xml:space="preserve"> </v>
      </c>
      <c r="G5" s="2" t="s">
        <v>455</v>
      </c>
      <c r="H5" s="83"/>
      <c r="I5" s="84"/>
    </row>
    <row r="6" spans="1:9" ht="14.45" customHeight="1">
      <c r="A6" s="68"/>
      <c r="B6" s="70"/>
      <c r="C6" s="71"/>
      <c r="D6" s="71"/>
      <c r="E6" s="3" t="s">
        <v>456</v>
      </c>
      <c r="F6" s="70"/>
      <c r="G6" s="2" t="s">
        <v>457</v>
      </c>
      <c r="H6" s="83"/>
      <c r="I6" s="84"/>
    </row>
    <row r="7" spans="1:9" ht="14.45" customHeight="1">
      <c r="A7" s="68"/>
      <c r="B7" s="70"/>
      <c r="C7" s="71"/>
      <c r="D7" s="71"/>
      <c r="E7" s="3" t="s">
        <v>458</v>
      </c>
      <c r="F7" s="70"/>
      <c r="G7" s="3" t="s">
        <v>459</v>
      </c>
      <c r="H7" s="83"/>
      <c r="I7" s="84"/>
    </row>
    <row r="8" spans="1:9" ht="246" customHeight="1">
      <c r="A8" s="68"/>
      <c r="B8" s="70"/>
      <c r="C8" s="71"/>
      <c r="D8" s="71"/>
      <c r="E8" t="s">
        <v>460</v>
      </c>
      <c r="F8" s="70"/>
      <c r="H8" s="83"/>
      <c r="I8" s="84"/>
    </row>
    <row r="9" spans="1:9" ht="14.45" customHeight="1">
      <c r="A9" s="68"/>
      <c r="B9" s="70" t="s">
        <v>461</v>
      </c>
      <c r="C9" s="71"/>
      <c r="D9" s="71" t="str">
        <f t="shared" ref="D9" si="0">IF(C9=1,E9,IF(C9=2,E10,IF(C9=3,E11,IF(C9=4,E12," "))))</f>
        <v xml:space="preserve"> </v>
      </c>
      <c r="E9" s="3" t="s">
        <v>462</v>
      </c>
      <c r="F9" s="74" t="str">
        <f>IF(C9=1,G9,IF(C9=2,G10,IF(C9=3,G11," ")))</f>
        <v xml:space="preserve"> </v>
      </c>
      <c r="G9" s="3" t="s">
        <v>463</v>
      </c>
      <c r="H9" s="83"/>
      <c r="I9" s="84"/>
    </row>
    <row r="10" spans="1:9" ht="14.45" customHeight="1">
      <c r="A10" s="68"/>
      <c r="B10" s="70"/>
      <c r="C10" s="71"/>
      <c r="D10" s="71"/>
      <c r="E10" s="3" t="s">
        <v>464</v>
      </c>
      <c r="F10" s="74"/>
      <c r="G10" s="3" t="s">
        <v>465</v>
      </c>
      <c r="H10" s="83"/>
      <c r="I10" s="84"/>
    </row>
    <row r="11" spans="1:9" ht="14.45" customHeight="1">
      <c r="A11" s="68"/>
      <c r="B11" s="70"/>
      <c r="C11" s="71"/>
      <c r="D11" s="71"/>
      <c r="E11" s="3" t="s">
        <v>466</v>
      </c>
      <c r="F11" s="74"/>
      <c r="G11" s="3" t="s">
        <v>467</v>
      </c>
      <c r="H11" s="83"/>
      <c r="I11" s="84"/>
    </row>
    <row r="12" spans="1:9" ht="280.89999999999998" customHeight="1">
      <c r="A12" s="68"/>
      <c r="B12" s="70"/>
      <c r="C12" s="71"/>
      <c r="D12" s="71"/>
      <c r="E12" s="51" t="s">
        <v>468</v>
      </c>
      <c r="F12" s="74"/>
      <c r="H12" s="83"/>
      <c r="I12" s="84"/>
    </row>
    <row r="13" spans="1:9" ht="14.45" customHeight="1">
      <c r="A13" s="68"/>
      <c r="B13" s="79" t="s">
        <v>469</v>
      </c>
      <c r="C13" s="79"/>
      <c r="D13" s="79" t="str">
        <f t="shared" ref="D13" si="1">IF(C13=1,E13,IF(C13=2,E14,IF(C13=3,E15,IF(C13=4,E16," "))))</f>
        <v xml:space="preserve"> </v>
      </c>
      <c r="E13" s="3" t="s">
        <v>470</v>
      </c>
      <c r="F13" s="74" t="str">
        <f>IF(C13=1,G13,IF(C13=2,G14,IF(C13=3,G15," ")))</f>
        <v xml:space="preserve"> </v>
      </c>
      <c r="G13" s="2" t="s">
        <v>471</v>
      </c>
      <c r="H13" s="83"/>
      <c r="I13" s="84"/>
    </row>
    <row r="14" spans="1:9" ht="14.45" customHeight="1">
      <c r="A14" s="68"/>
      <c r="B14" s="113"/>
      <c r="C14" s="113"/>
      <c r="D14" s="113"/>
      <c r="E14" s="3" t="s">
        <v>472</v>
      </c>
      <c r="F14" s="74"/>
      <c r="G14" s="3" t="s">
        <v>473</v>
      </c>
      <c r="H14" s="83"/>
      <c r="I14" s="84"/>
    </row>
    <row r="15" spans="1:9" ht="14.45" customHeight="1">
      <c r="A15" s="68"/>
      <c r="B15" s="113"/>
      <c r="C15" s="113"/>
      <c r="D15" s="113"/>
      <c r="E15" s="3" t="s">
        <v>474</v>
      </c>
      <c r="F15" s="74"/>
      <c r="G15" s="3" t="s">
        <v>475</v>
      </c>
      <c r="H15" s="83"/>
      <c r="I15" s="84"/>
    </row>
    <row r="16" spans="1:9" ht="267.60000000000002" customHeight="1">
      <c r="A16" s="68"/>
      <c r="B16" s="99"/>
      <c r="C16" s="99"/>
      <c r="D16" s="99"/>
      <c r="E16" s="51" t="s">
        <v>476</v>
      </c>
      <c r="F16" s="74"/>
      <c r="H16" s="83"/>
      <c r="I16" s="84"/>
    </row>
    <row r="17" spans="1:9" ht="14.45" customHeight="1">
      <c r="A17" s="68"/>
      <c r="B17" s="70" t="s">
        <v>477</v>
      </c>
      <c r="C17" s="71"/>
      <c r="D17" s="71" t="str">
        <f t="shared" ref="D17" si="2">IF(C17=1,E17,IF(C17=2,E18,IF(C17=3,E19,IF(C17=4,E20," "))))</f>
        <v xml:space="preserve"> </v>
      </c>
      <c r="E17" s="3" t="s">
        <v>478</v>
      </c>
      <c r="F17" s="70" t="str">
        <f>IF(C17=1,G17,IF(C17=2,G18,IF(C17=3,G19," ")))</f>
        <v xml:space="preserve"> </v>
      </c>
      <c r="G17" s="3" t="s">
        <v>479</v>
      </c>
      <c r="H17" s="83"/>
      <c r="I17" s="84"/>
    </row>
    <row r="18" spans="1:9" ht="14.45" customHeight="1">
      <c r="A18" s="68"/>
      <c r="B18" s="70"/>
      <c r="C18" s="71"/>
      <c r="D18" s="71"/>
      <c r="E18" s="3" t="s">
        <v>480</v>
      </c>
      <c r="F18" s="70"/>
      <c r="G18" s="3" t="s">
        <v>481</v>
      </c>
      <c r="H18" s="83"/>
      <c r="I18" s="84"/>
    </row>
    <row r="19" spans="1:9" ht="14.45" customHeight="1">
      <c r="A19" s="68"/>
      <c r="B19" s="70"/>
      <c r="C19" s="71"/>
      <c r="D19" s="71"/>
      <c r="E19" s="3" t="s">
        <v>482</v>
      </c>
      <c r="F19" s="70"/>
      <c r="G19" s="3" t="s">
        <v>483</v>
      </c>
      <c r="H19" s="83"/>
      <c r="I19" s="84"/>
    </row>
    <row r="20" spans="1:9" ht="246" customHeight="1">
      <c r="A20" s="68"/>
      <c r="B20" s="70"/>
      <c r="C20" s="71"/>
      <c r="D20" s="71"/>
      <c r="E20" s="55" t="s">
        <v>484</v>
      </c>
      <c r="F20" s="70"/>
      <c r="H20" s="83"/>
      <c r="I20" s="84"/>
    </row>
    <row r="21" spans="1:9" ht="14.45" customHeight="1">
      <c r="A21" s="68"/>
      <c r="B21" s="70" t="s">
        <v>485</v>
      </c>
      <c r="C21" s="71"/>
      <c r="D21" s="71" t="str">
        <f t="shared" ref="D21" si="3">IF(C21=1,E21,IF(C21=2,E22,IF(C21=3,E23,IF(C21=4,E24," "))))</f>
        <v xml:space="preserve"> </v>
      </c>
      <c r="E21" t="s">
        <v>486</v>
      </c>
      <c r="F21" s="70" t="str">
        <f>IF(C21=1,#REF!,IF(C21=2,#REF!,IF(C21=3,G23," ")))</f>
        <v xml:space="preserve"> </v>
      </c>
      <c r="G21" s="3" t="s">
        <v>487</v>
      </c>
      <c r="H21" s="83"/>
      <c r="I21" s="84"/>
    </row>
    <row r="22" spans="1:9" ht="14.45" customHeight="1">
      <c r="A22" s="68"/>
      <c r="B22" s="70"/>
      <c r="C22" s="71"/>
      <c r="D22" s="71"/>
      <c r="E22" t="s">
        <v>488</v>
      </c>
      <c r="F22" s="70"/>
      <c r="G22" s="3" t="s">
        <v>489</v>
      </c>
      <c r="H22" s="83"/>
      <c r="I22" s="84"/>
    </row>
    <row r="23" spans="1:9" ht="14.45" customHeight="1" thickBot="1">
      <c r="A23" s="68"/>
      <c r="B23" s="77"/>
      <c r="C23" s="71"/>
      <c r="D23" s="71"/>
      <c r="E23" s="4" t="s">
        <v>490</v>
      </c>
      <c r="F23" s="77"/>
      <c r="G23" s="4" t="s">
        <v>491</v>
      </c>
      <c r="H23" s="91"/>
      <c r="I23" s="85"/>
    </row>
    <row r="24" spans="1:9" ht="244.15" customHeight="1" thickBot="1">
      <c r="A24" s="69"/>
      <c r="B24" s="78"/>
      <c r="C24" s="80"/>
      <c r="D24" s="80"/>
      <c r="E24" s="53" t="s">
        <v>492</v>
      </c>
      <c r="F24" s="90"/>
      <c r="G24" s="54"/>
      <c r="H24" s="92"/>
      <c r="I24" s="86"/>
    </row>
  </sheetData>
  <sheetProtection formatCells="0"/>
  <mergeCells count="32">
    <mergeCell ref="A3:I3"/>
    <mergeCell ref="A5:A24"/>
    <mergeCell ref="B5:B8"/>
    <mergeCell ref="C5:C8"/>
    <mergeCell ref="D5:D8"/>
    <mergeCell ref="F5:F8"/>
    <mergeCell ref="H5:H8"/>
    <mergeCell ref="I5:I8"/>
    <mergeCell ref="B9:B12"/>
    <mergeCell ref="C9:C12"/>
    <mergeCell ref="D9:D12"/>
    <mergeCell ref="F9:F12"/>
    <mergeCell ref="H9:H12"/>
    <mergeCell ref="I9:I12"/>
    <mergeCell ref="B13:B16"/>
    <mergeCell ref="C13:C16"/>
    <mergeCell ref="D13:D16"/>
    <mergeCell ref="F13:F16"/>
    <mergeCell ref="H13:H16"/>
    <mergeCell ref="I13:I16"/>
    <mergeCell ref="I21:I24"/>
    <mergeCell ref="I17:I20"/>
    <mergeCell ref="B17:B20"/>
    <mergeCell ref="C17:C20"/>
    <mergeCell ref="D17:D20"/>
    <mergeCell ref="F17:F20"/>
    <mergeCell ref="H17:H20"/>
    <mergeCell ref="B21:B24"/>
    <mergeCell ref="C21:C24"/>
    <mergeCell ref="D21:D24"/>
    <mergeCell ref="F21:F24"/>
    <mergeCell ref="H21:H24"/>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ED036D08-4527-4DCC-BB6A-288FA1C75D9E}">
          <x14:formula1>
            <xm:f>NA!$A$1:$A$5</xm:f>
          </x14:formula1>
          <xm:sqref>C5:C13 C17:C24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300DD-7D25-4B5A-B888-811AD601C5E0}">
  <dimension ref="B5:L17"/>
  <sheetViews>
    <sheetView showGridLines="0" zoomScale="70" zoomScaleNormal="70" workbookViewId="0">
      <selection activeCell="F17" sqref="F17:G17"/>
    </sheetView>
  </sheetViews>
  <sheetFormatPr defaultRowHeight="15"/>
  <cols>
    <col min="3" max="3" width="22.7109375" customWidth="1"/>
    <col min="4" max="4" width="14.7109375" customWidth="1"/>
    <col min="7" max="7" width="2.140625" customWidth="1"/>
    <col min="8" max="8" width="79.42578125" customWidth="1"/>
    <col min="11" max="11" width="16.140625" customWidth="1"/>
    <col min="12" max="12" width="26.42578125" customWidth="1"/>
  </cols>
  <sheetData>
    <row r="5" spans="2:12" ht="22.9" customHeight="1" thickBot="1"/>
    <row r="6" spans="2:12" ht="33" customHeight="1" thickBot="1">
      <c r="B6" s="14" t="s">
        <v>14</v>
      </c>
      <c r="C6" s="15" t="s">
        <v>15</v>
      </c>
      <c r="D6" s="16" t="s">
        <v>16</v>
      </c>
      <c r="E6" s="63" t="s">
        <v>17</v>
      </c>
      <c r="F6" s="63"/>
      <c r="G6" s="63"/>
      <c r="H6" s="17" t="s">
        <v>18</v>
      </c>
      <c r="K6" s="8" t="s">
        <v>19</v>
      </c>
      <c r="L6" s="9" t="s">
        <v>17</v>
      </c>
    </row>
    <row r="7" spans="2:12" ht="40.15" customHeight="1">
      <c r="B7" s="18" t="s">
        <v>20</v>
      </c>
      <c r="C7" s="46" t="s">
        <v>21</v>
      </c>
      <c r="D7" s="19" t="str">
        <f>IFERROR(AVERAGE('Digital Culture'!C5:C36),"n/a")</f>
        <v>n/a</v>
      </c>
      <c r="E7" s="58" t="str">
        <f>IF(D7&lt;=1.39,"Lowest",IF(D7&lt;=1.89,"Low",IF(D7&lt;=2.49,"Medium",IF(D7&lt;=3.09,"High",IF(D7&lt;=4,"Highest","n/a")))))</f>
        <v>n/a</v>
      </c>
      <c r="F7" s="58"/>
      <c r="G7" s="58"/>
      <c r="H7" s="20" t="str">
        <f>IF(D7&lt;=1.39,"The company lacks a digital mindset. There is resistance to change, limited leadership support, and no culture of experimentation or learning.",IF(D7&lt;=1.89,"Some individuals are aware of digital opportunities, but there is no unified cultural approach. Leadership does not yet fully promote digital values.",IF(D7&lt;=2.49,"A culture of learning and openness is growing. Leaders begin to promote digital ways of working, though change remains slow.",IF(D7&lt;=3.09,"The digital mindset is embedded at most levels. Change is welcomed and innovation is encouraged, though not yet fully systemic.",IF(D7&lt;=4,"The organization fully embodies a digital culture, with agile leadership, continuous learning, and strong internal communication supporting transformation.","n/a")))))</f>
        <v>n/a</v>
      </c>
      <c r="K7" s="10" t="s">
        <v>22</v>
      </c>
      <c r="L7" s="11" t="s">
        <v>23</v>
      </c>
    </row>
    <row r="8" spans="2:12" ht="40.15" customHeight="1">
      <c r="B8" s="21" t="s">
        <v>24</v>
      </c>
      <c r="C8" s="47" t="s">
        <v>25</v>
      </c>
      <c r="D8" s="22" t="str">
        <f>IFERROR(AVERAGE('Digital Supply Chain'!C5:C20),"n/a")</f>
        <v>n/a</v>
      </c>
      <c r="E8" s="58" t="str">
        <f t="shared" ref="E8:E16" si="0">IF(D8&lt;=1.39,"Lowest",IF(D8&lt;=1.89,"Low",IF(D8&lt;=2.49,"Medium",IF(D8&lt;=3.09,"High",IF(D8&lt;=4,"Highest","n/a")))))</f>
        <v>n/a</v>
      </c>
      <c r="F8" s="58"/>
      <c r="G8" s="58"/>
      <c r="H8" s="23" t="str">
        <f>IF(D8&lt;=1.39,"Supply chain operations are fully manual, with no digital tools for planning, tracking, or optimization.",IF(D8&lt;=1.89,"Basic digital tools are in place (e.g. spreadsheets), but processes are still siloed and lack real-time visibility.",IF(D8&lt;=2.49,"Digital solutions are partially implemented (e.g. ERP, inventory systems), with moderate integration between suppliers and internal operations.",IF(D8&lt;=3.09,"Well-integrated supply chain systems are in place with predictive analytics and digital coordination across stakeholders.",IF(D8&lt;=4,"The supply chain is highly digitized, autonomous in parts, and optimized through AI and real-time analytics.","n/a")))))</f>
        <v>n/a</v>
      </c>
      <c r="K8" s="10" t="s">
        <v>26</v>
      </c>
      <c r="L8" s="11" t="s">
        <v>27</v>
      </c>
    </row>
    <row r="9" spans="2:12" ht="40.15" customHeight="1">
      <c r="B9" s="21" t="s">
        <v>28</v>
      </c>
      <c r="C9" s="47" t="s">
        <v>29</v>
      </c>
      <c r="D9" s="22" t="str">
        <f>IFERROR(AVERAGE(Automation!C5:C24),"n/a")</f>
        <v>n/a</v>
      </c>
      <c r="E9" s="58" t="str">
        <f t="shared" si="0"/>
        <v>n/a</v>
      </c>
      <c r="F9" s="58"/>
      <c r="G9" s="58"/>
      <c r="H9" s="23" t="str">
        <f>IF(D9&lt;=1.39,"Processes are entirely manual with no automation initiatives. Employees perform repetitive, non-value-adding tasks.",IF(D9&lt;=1.89,"Initial automation pilots (e.g. simple machinery or tools) exist, but are not integrated or scaled.",IF(D9&lt;=2.49,"Some business processes are automated through software or robotics, improving efficiency in targeted areas.",IF(D9&lt;=3.09,"Automation is widespread across departments and supported by data systems. ROI is being realized.",IF(D9&lt;=4,"Advanced automation (e.g. RPA, IoT) is strategically applied, freeing up human capacity and enhancing quality at scale.","n/a")))))</f>
        <v>n/a</v>
      </c>
      <c r="K9" s="10" t="s">
        <v>30</v>
      </c>
      <c r="L9" s="11" t="s">
        <v>31</v>
      </c>
    </row>
    <row r="10" spans="2:12" ht="40.15" customHeight="1">
      <c r="B10" s="21" t="s">
        <v>32</v>
      </c>
      <c r="C10" s="47" t="s">
        <v>33</v>
      </c>
      <c r="D10" s="22" t="str">
        <f>IFERROR(AVERAGE('Digital Customer Experience'!C5:C32),"n/a")</f>
        <v>n/a</v>
      </c>
      <c r="E10" s="58" t="str">
        <f t="shared" si="0"/>
        <v>n/a</v>
      </c>
      <c r="F10" s="58"/>
      <c r="G10" s="58"/>
      <c r="H10" s="23" t="str">
        <f>IF(D10&lt;=1.39,"No digital channels exist for customer engagement. Customer feedback is not systematically gathered.",IF(D10&lt;=1.89,"A basic website or email contact exists. Digital presence is static and not integrated with service delivery.",IF(D10&lt;=2.49,"Multichannel digital touchpoints are in place. Some personalization or feedback mechanisms are implemented.",IF(D10&lt;=3.09,"Omnichannel experience is integrated and data-driven. Customer journeys are actively managed.",IF(D10&lt;=4,"Seamless, personalized digital experiences are offered. Customer feedback and engagement are continuously optimized using analytics.","n/a")))))</f>
        <v>n/a</v>
      </c>
      <c r="K10" s="10" t="s">
        <v>34</v>
      </c>
      <c r="L10" s="11" t="s">
        <v>35</v>
      </c>
    </row>
    <row r="11" spans="2:12" ht="40.15" customHeight="1" thickBot="1">
      <c r="B11" s="21" t="s">
        <v>36</v>
      </c>
      <c r="C11" s="47" t="s">
        <v>37</v>
      </c>
      <c r="D11" s="22" t="str">
        <f>IFERROR(AVERAGE('Customer Data Privacy &amp; Ethics'!C5:C24),"n/a")</f>
        <v>n/a</v>
      </c>
      <c r="E11" s="58" t="str">
        <f t="shared" si="0"/>
        <v>n/a</v>
      </c>
      <c r="F11" s="58"/>
      <c r="G11" s="58"/>
      <c r="H11" s="23" t="str">
        <f>IF(D11&lt;=1.39,"No awareness of data privacy obligations. Personal data is poorly managed and stored insecurely.",IF(D11&lt;=1.89,"Basic data protection practices are in place, but compliance and ethics are inconsistent.",IF(D11&lt;=2.49,"GDPR and other frameworks are partially implemented. Ethical data use is considered in some processes.",IF(D11&lt;=3.09,"Strong privacy management systems exist. Ethical guidelines are in place for data-driven decisions.",IF(D11&lt;=4,"Comprehensive, ethical, and proactive data governance practices are fully embedded in company operations.","n/a")))))</f>
        <v>n/a</v>
      </c>
      <c r="K11" s="12" t="s">
        <v>38</v>
      </c>
      <c r="L11" s="13" t="s">
        <v>39</v>
      </c>
    </row>
    <row r="12" spans="2:12" ht="40.15" customHeight="1">
      <c r="B12" s="21" t="s">
        <v>40</v>
      </c>
      <c r="C12" s="47" t="s">
        <v>41</v>
      </c>
      <c r="D12" s="22" t="str">
        <f>IFERROR(AVERAGE('Digital Twin Technology'!C5:C20),"n/a")</f>
        <v>n/a</v>
      </c>
      <c r="E12" s="58" t="str">
        <f t="shared" si="0"/>
        <v>n/a</v>
      </c>
      <c r="F12" s="58"/>
      <c r="G12" s="58"/>
      <c r="H12" s="23" t="str">
        <f>IF(D12&lt;=1.39,"No use or understanding of digital twins. Operations rely on physical monitoring only.",IF(D12&lt;=1.89,"Awareness of digital twin potential exists, but there are no implementations or formal evaluations.",IF(D12&lt;=2.49,"Pilot projects or partial implementations exist, e.g., for product or process simulation.",IF(D12&lt;=3.09,"Digital twin technology is integrated into core operations, supporting real-time monitoring and optimization.",IF(D12&lt;=4,"Fully developed digital twins are used at scale for predictive analytics, decision-making, and continuous improvement.","n/a")))))</f>
        <v>n/a</v>
      </c>
    </row>
    <row r="13" spans="2:12" ht="40.15" customHeight="1">
      <c r="B13" s="21" t="s">
        <v>42</v>
      </c>
      <c r="C13" s="47" t="s">
        <v>43</v>
      </c>
      <c r="D13" s="22" t="str">
        <f>IFERROR(AVERAGE('Continuous Innovation and Impr.'!C5:C24),"n/a")</f>
        <v>n/a</v>
      </c>
      <c r="E13" s="58" t="str">
        <f t="shared" si="0"/>
        <v>n/a</v>
      </c>
      <c r="F13" s="58"/>
      <c r="G13" s="58"/>
      <c r="H13" s="23" t="str">
        <f>IF(D13&lt;=1.39,"No innovation processes or continuous improvement practices are in place.",IF(D13&lt;=1.89,"Innovation is ad hoc and dependent on individual initiatives without structured processes.",IF(D13&lt;=2.49,"Some structured innovation processes exist (e.g., idea boxes, periodic reviews), but implementation is inconsistent.",IF(D13&lt;=3.09,"Innovation is integrated into strategy. Continuous improvement is monitored and resourced.",IF(D13&lt;=4,"A systemic culture of innovation exists, supported by digital tools, KPIs, and stakeholder engagement.","n/a")))))</f>
        <v>n/a</v>
      </c>
    </row>
    <row r="14" spans="2:12" ht="40.15" customHeight="1">
      <c r="B14" s="21" t="s">
        <v>44</v>
      </c>
      <c r="C14" s="47" t="s">
        <v>45</v>
      </c>
      <c r="D14" s="22" t="str">
        <f>IFERROR(AVERAGE('Advanced Cybersecurity'!C5:C24),"n/a")</f>
        <v>n/a</v>
      </c>
      <c r="E14" s="58" t="str">
        <f t="shared" si="0"/>
        <v>n/a</v>
      </c>
      <c r="F14" s="58"/>
      <c r="G14" s="58"/>
      <c r="H14" s="23" t="str">
        <f>IF(D14&lt;=1.39,"No cybersecurity policy or protective systems are in place. High vulnerability to cyber threats.",IF(D14&lt;=1.89,"Basic protection (e.g., antivirus, firewalls) exists, but no active risk monitoring or staff awareness.",IF(D14&lt;=2.49,"Moderate cybersecurity measures are in place, including incident response planning and employee training.",IF(D14&lt;=3.09,"Advanced tools (e.g., SIEM, MFA) are implemented. Governance and monitoring are active and continuously improved.",IF(D14&lt;=4,"Cybersecurity is strategic and predictive, aligned with industry best practices and standards (e.g. ISO 27001).","n/a")))))</f>
        <v>n/a</v>
      </c>
    </row>
    <row r="15" spans="2:12" ht="40.15" customHeight="1">
      <c r="B15" s="21" t="s">
        <v>46</v>
      </c>
      <c r="C15" s="47" t="s">
        <v>47</v>
      </c>
      <c r="D15" s="22" t="str">
        <f>IFERROR(AVERAGE('AI Driven Business Operations'!C5:C24),"n/a")</f>
        <v>n/a</v>
      </c>
      <c r="E15" s="58" t="str">
        <f t="shared" si="0"/>
        <v>n/a</v>
      </c>
      <c r="F15" s="58"/>
      <c r="G15" s="58"/>
      <c r="H15" s="23" t="str">
        <f>IF(D15&lt;=1.39,"No use of artificial intelligence. Decision-making is entirely manual and reactive.",IF(D15&lt;=1.89,"Initial exploration or isolated use of AI in limited processes (e.g., chatbots, demand prediction).",IF(D15&lt;=2.49,"AI is used to support some business processes, but data infrastructure or integration remains weak.",IF(D15&lt;=3.09,"AI solutions are integrated and contribute to operational efficiency, customer insights, or quality control.",IF(D15&lt;=4,"AI is a core driver of business operations, enabling automation, predictive analytics, and continuous optimization.","n/a")))))</f>
        <v>n/a</v>
      </c>
    </row>
    <row r="16" spans="2:12" ht="40.15" customHeight="1" thickBot="1">
      <c r="B16" s="44" t="s">
        <v>48</v>
      </c>
      <c r="C16" s="48" t="s">
        <v>49</v>
      </c>
      <c r="D16" s="45" t="str">
        <f>IFERROR(AVERAGE('Sustainable&amp;GreenDigitalization'!C5:C24),"n/a")</f>
        <v>n/a</v>
      </c>
      <c r="E16" s="58" t="str">
        <f t="shared" si="0"/>
        <v>n/a</v>
      </c>
      <c r="F16" s="58"/>
      <c r="G16" s="58"/>
      <c r="H16" s="24" t="str">
        <f>IF(D16&lt;=1.39,"No sustainability considerations are embedded in digital practices. Environmental impacts are unknown or ignored.",IF(D16&lt;=1.89,"Some awareness of environmental impacts exists. Initial efforts e.g. paper reduction are in place.",IF(D16&lt;=2.49,"Sustainability goals are partially integrated into digitalization strategies (e.g., energy-efficient infrastructure).",IF(D16&lt;=3.09,"The company uses digital tools to actively monitor and improve sustainability (e.g., carbon tracking, smart energy use).",IF(D16&lt;=4,"Sustainability is a strategic driver of digital innovation, supported by circular economy principles and environmental KPIs.","n/a")))))</f>
        <v>n/a</v>
      </c>
    </row>
    <row r="17" spans="2:8" ht="38.450000000000003" customHeight="1" thickBot="1">
      <c r="B17" s="59" t="s">
        <v>50</v>
      </c>
      <c r="C17" s="60"/>
      <c r="D17" s="61" t="str">
        <f>IF(F17&lt;=1.39,"Lowest",IF(F17&lt;=1.89,"Low",IF(F17&lt;=2.49,"Medium",IF(F17&lt;=3.09,"High",IF(F17&lt;=4,"Highest","n/a")))))</f>
        <v>n/a</v>
      </c>
      <c r="E17" s="61"/>
      <c r="F17" s="61" t="str">
        <f>IFERROR(AVERAGE(D7:D16),"n/a")</f>
        <v>n/a</v>
      </c>
      <c r="G17" s="62"/>
      <c r="H17" s="25"/>
    </row>
  </sheetData>
  <sheetProtection algorithmName="SHA-512" hashValue="8G6W0EosFpBPTnZua3bIzUjAUKDmwS5czZVIm0vVDplU576ixtdjYB+YD4H7kSNMowCvlGGVUcxLLoCVG1GgOw==" saltValue="B1ZMrIjZKVPWRyZ0ZNHCgg==" spinCount="100000" sheet="1" objects="1" scenarios="1"/>
  <mergeCells count="14">
    <mergeCell ref="E11:G11"/>
    <mergeCell ref="B17:C17"/>
    <mergeCell ref="F17:G17"/>
    <mergeCell ref="D17:E17"/>
    <mergeCell ref="E6:G6"/>
    <mergeCell ref="E7:G7"/>
    <mergeCell ref="E8:G8"/>
    <mergeCell ref="E9:G9"/>
    <mergeCell ref="E10:G10"/>
    <mergeCell ref="E12:G12"/>
    <mergeCell ref="E13:G13"/>
    <mergeCell ref="E14:G14"/>
    <mergeCell ref="E15:G15"/>
    <mergeCell ref="E16:G1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250E5-D2A6-4897-B2F4-FF8DB6A2ACD8}">
  <dimension ref="A1:A5"/>
  <sheetViews>
    <sheetView workbookViewId="0"/>
  </sheetViews>
  <sheetFormatPr defaultRowHeight="15"/>
  <cols>
    <col min="1" max="1" width="16.7109375" customWidth="1"/>
  </cols>
  <sheetData>
    <row r="1" spans="1:1">
      <c r="A1" s="1">
        <v>1</v>
      </c>
    </row>
    <row r="2" spans="1:1">
      <c r="A2" s="1">
        <v>2</v>
      </c>
    </row>
    <row r="3" spans="1:1">
      <c r="A3" s="1">
        <v>3</v>
      </c>
    </row>
    <row r="4" spans="1:1">
      <c r="A4" s="1">
        <v>4</v>
      </c>
    </row>
    <row r="5" spans="1:1">
      <c r="A5" s="1" t="s">
        <v>51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17913-A0DA-44F4-80F3-4D1752ED172F}">
  <dimension ref="A2:I36"/>
  <sheetViews>
    <sheetView showGridLines="0" topLeftCell="A28" zoomScale="70" zoomScaleNormal="70" workbookViewId="0">
      <selection activeCell="F29" sqref="F29:F32"/>
    </sheetView>
  </sheetViews>
  <sheetFormatPr defaultRowHeight="15"/>
  <cols>
    <col min="1" max="1" width="25" customWidth="1"/>
    <col min="2" max="2" width="39.5703125" customWidth="1"/>
    <col min="3" max="3" width="12.7109375" customWidth="1"/>
    <col min="4" max="4" width="35.7109375" customWidth="1"/>
    <col min="5" max="5" width="22.7109375" customWidth="1"/>
    <col min="6" max="6" width="129.140625" customWidth="1"/>
    <col min="7" max="7" width="50.28515625" customWidth="1"/>
    <col min="8" max="8" width="31.28515625" customWidth="1"/>
    <col min="9" max="9" width="54.7109375" customWidth="1"/>
  </cols>
  <sheetData>
    <row r="2" spans="1:9" ht="75" customHeight="1" thickBot="1"/>
    <row r="3" spans="1:9" ht="46.15" customHeight="1">
      <c r="A3" s="64" t="s">
        <v>52</v>
      </c>
      <c r="B3" s="65"/>
      <c r="C3" s="65"/>
      <c r="D3" s="65"/>
      <c r="E3" s="65"/>
      <c r="F3" s="65"/>
      <c r="G3" s="65"/>
      <c r="H3" s="65"/>
      <c r="I3" s="66"/>
    </row>
    <row r="4" spans="1:9" ht="42">
      <c r="A4" s="5" t="s">
        <v>53</v>
      </c>
      <c r="B4" s="6" t="s">
        <v>54</v>
      </c>
      <c r="C4" s="6" t="s">
        <v>55</v>
      </c>
      <c r="D4" s="6" t="s">
        <v>56</v>
      </c>
      <c r="E4" s="6" t="s">
        <v>56</v>
      </c>
      <c r="F4" s="6" t="s">
        <v>57</v>
      </c>
      <c r="G4" s="6" t="s">
        <v>57</v>
      </c>
      <c r="H4" s="6" t="s">
        <v>58</v>
      </c>
      <c r="I4" s="7" t="s">
        <v>59</v>
      </c>
    </row>
    <row r="5" spans="1:9" ht="14.45" customHeight="1">
      <c r="A5" s="67" t="s">
        <v>52</v>
      </c>
      <c r="B5" s="70" t="s">
        <v>60</v>
      </c>
      <c r="C5" s="71"/>
      <c r="D5" s="71" t="str">
        <f>IF(C5=1,E5,IF(C5=2,E6,IF(C5=3,E7,IF(C5=4,E8," "))))</f>
        <v xml:space="preserve"> </v>
      </c>
      <c r="E5" s="3" t="s">
        <v>61</v>
      </c>
      <c r="F5" s="70" t="str">
        <f>IF(C5=1,G5,IF(C5=2,G6,IF(C5=3,G7," ")))</f>
        <v xml:space="preserve"> </v>
      </c>
      <c r="G5" s="3" t="s">
        <v>62</v>
      </c>
      <c r="H5" s="72"/>
      <c r="I5" s="73"/>
    </row>
    <row r="6" spans="1:9" ht="14.45" customHeight="1">
      <c r="A6" s="68"/>
      <c r="B6" s="70"/>
      <c r="C6" s="71"/>
      <c r="D6" s="71"/>
      <c r="E6" s="3" t="s">
        <v>63</v>
      </c>
      <c r="F6" s="70"/>
      <c r="G6" s="3" t="s">
        <v>64</v>
      </c>
      <c r="H6" s="72"/>
      <c r="I6" s="73"/>
    </row>
    <row r="7" spans="1:9" ht="14.45" customHeight="1">
      <c r="A7" s="68"/>
      <c r="B7" s="70"/>
      <c r="C7" s="71"/>
      <c r="D7" s="71"/>
      <c r="E7" s="3" t="s">
        <v>65</v>
      </c>
      <c r="F7" s="70"/>
      <c r="G7" s="3" t="s">
        <v>66</v>
      </c>
      <c r="H7" s="72"/>
      <c r="I7" s="73"/>
    </row>
    <row r="8" spans="1:9" ht="246" customHeight="1">
      <c r="A8" s="68"/>
      <c r="B8" s="70"/>
      <c r="C8" s="71"/>
      <c r="D8" s="71"/>
      <c r="E8" t="s">
        <v>67</v>
      </c>
      <c r="F8" s="70"/>
      <c r="H8" s="72"/>
      <c r="I8" s="73"/>
    </row>
    <row r="9" spans="1:9" ht="14.45" customHeight="1">
      <c r="A9" s="68"/>
      <c r="B9" s="70" t="s">
        <v>68</v>
      </c>
      <c r="C9" s="71"/>
      <c r="D9" s="71" t="str">
        <f>IF(C9=1,E9,IF(C9=2,E10,IF(C9=3,E11,IF(C9=4,E12," "))))</f>
        <v xml:space="preserve"> </v>
      </c>
      <c r="E9" s="3" t="s">
        <v>69</v>
      </c>
      <c r="F9" s="74" t="str">
        <f>IF(C9=1,G9,IF(C9=2,G10,IF(C9=3,G11," ")))</f>
        <v xml:space="preserve"> </v>
      </c>
      <c r="G9" s="3" t="s">
        <v>70</v>
      </c>
      <c r="H9" s="72"/>
      <c r="I9" s="73"/>
    </row>
    <row r="10" spans="1:9">
      <c r="A10" s="68"/>
      <c r="B10" s="70"/>
      <c r="C10" s="71"/>
      <c r="D10" s="71"/>
      <c r="E10" s="3" t="s">
        <v>71</v>
      </c>
      <c r="F10" s="74"/>
      <c r="G10" s="3" t="s">
        <v>72</v>
      </c>
      <c r="H10" s="72"/>
      <c r="I10" s="73"/>
    </row>
    <row r="11" spans="1:9" ht="14.45" customHeight="1">
      <c r="A11" s="68"/>
      <c r="B11" s="70"/>
      <c r="C11" s="71"/>
      <c r="D11" s="71"/>
      <c r="E11" s="3" t="s">
        <v>73</v>
      </c>
      <c r="F11" s="74"/>
      <c r="G11" s="3" t="s">
        <v>74</v>
      </c>
      <c r="H11" s="72"/>
      <c r="I11" s="73"/>
    </row>
    <row r="12" spans="1:9" ht="280.89999999999998" customHeight="1">
      <c r="A12" s="68"/>
      <c r="B12" s="70"/>
      <c r="C12" s="71"/>
      <c r="D12" s="71"/>
      <c r="E12" s="51" t="s">
        <v>75</v>
      </c>
      <c r="F12" s="74"/>
      <c r="H12" s="72"/>
      <c r="I12" s="73"/>
    </row>
    <row r="13" spans="1:9" ht="14.45" customHeight="1">
      <c r="A13" s="68"/>
      <c r="B13" s="70" t="s">
        <v>76</v>
      </c>
      <c r="C13" s="71"/>
      <c r="D13" s="71" t="str">
        <f>IF(C13=1,E13,IF(C13=2,E14,IF(C13=3,E15,IF(C13=4,E16," "))))</f>
        <v xml:space="preserve"> </v>
      </c>
      <c r="E13" s="3" t="s">
        <v>77</v>
      </c>
      <c r="F13" s="74" t="str">
        <f>IF(C13=1,G13,IF(C13=2,G14,IF(C13=3,G15," ")))</f>
        <v xml:space="preserve"> </v>
      </c>
      <c r="G13" s="2" t="s">
        <v>78</v>
      </c>
      <c r="H13" s="72"/>
      <c r="I13" s="73"/>
    </row>
    <row r="14" spans="1:9" ht="14.45" customHeight="1">
      <c r="A14" s="68"/>
      <c r="B14" s="70"/>
      <c r="C14" s="71"/>
      <c r="D14" s="71"/>
      <c r="E14" s="3" t="s">
        <v>79</v>
      </c>
      <c r="F14" s="74"/>
      <c r="G14" s="3" t="s">
        <v>80</v>
      </c>
      <c r="H14" s="72"/>
      <c r="I14" s="73"/>
    </row>
    <row r="15" spans="1:9" ht="14.45" customHeight="1">
      <c r="A15" s="68"/>
      <c r="B15" s="70"/>
      <c r="C15" s="71"/>
      <c r="D15" s="71"/>
      <c r="E15" s="3" t="s">
        <v>81</v>
      </c>
      <c r="F15" s="74"/>
      <c r="G15" s="3" t="s">
        <v>82</v>
      </c>
      <c r="H15" s="72"/>
      <c r="I15" s="73"/>
    </row>
    <row r="16" spans="1:9" ht="267.60000000000002" customHeight="1">
      <c r="A16" s="68"/>
      <c r="B16" s="70"/>
      <c r="C16" s="71"/>
      <c r="D16" s="71"/>
      <c r="E16" s="51" t="s">
        <v>83</v>
      </c>
      <c r="F16" s="74"/>
      <c r="H16" s="72"/>
      <c r="I16" s="73"/>
    </row>
    <row r="17" spans="1:9" ht="14.45" customHeight="1">
      <c r="A17" s="68"/>
      <c r="B17" s="70" t="s">
        <v>84</v>
      </c>
      <c r="C17" s="71"/>
      <c r="D17" s="71" t="str">
        <f>IF(C17=1,E17,IF(C17=2,E18,IF(C17=3,E19,IF(C17=4,E20," "))))</f>
        <v xml:space="preserve"> </v>
      </c>
      <c r="E17" s="3" t="s">
        <v>85</v>
      </c>
      <c r="F17" s="70" t="str">
        <f>IF(C17=1,G17,IF(C17=2,G18,IF(C17=3,G19," ")))</f>
        <v xml:space="preserve"> </v>
      </c>
      <c r="G17" s="3" t="s">
        <v>86</v>
      </c>
      <c r="H17" s="72"/>
      <c r="I17" s="73"/>
    </row>
    <row r="18" spans="1:9" ht="14.45" customHeight="1">
      <c r="A18" s="68"/>
      <c r="B18" s="70"/>
      <c r="C18" s="71"/>
      <c r="D18" s="71"/>
      <c r="E18" s="3" t="s">
        <v>87</v>
      </c>
      <c r="F18" s="70"/>
      <c r="G18" s="3" t="s">
        <v>88</v>
      </c>
      <c r="H18" s="72"/>
      <c r="I18" s="73"/>
    </row>
    <row r="19" spans="1:9" ht="14.45" customHeight="1">
      <c r="A19" s="68"/>
      <c r="B19" s="70"/>
      <c r="C19" s="71"/>
      <c r="D19" s="71"/>
      <c r="E19" s="3" t="s">
        <v>89</v>
      </c>
      <c r="F19" s="70"/>
      <c r="G19" s="3" t="s">
        <v>90</v>
      </c>
      <c r="H19" s="72"/>
      <c r="I19" s="73"/>
    </row>
    <row r="20" spans="1:9" ht="246" customHeight="1">
      <c r="A20" s="68"/>
      <c r="B20" s="70"/>
      <c r="C20" s="71"/>
      <c r="D20" s="71"/>
      <c r="E20" s="51" t="s">
        <v>91</v>
      </c>
      <c r="F20" s="70"/>
      <c r="H20" s="72"/>
      <c r="I20" s="73"/>
    </row>
    <row r="21" spans="1:9" ht="14.45" customHeight="1">
      <c r="A21" s="68"/>
      <c r="B21" s="70" t="s">
        <v>92</v>
      </c>
      <c r="C21" s="71"/>
      <c r="D21" s="71" t="str">
        <f>IF(C21=1,E21,IF(C21=2,E22,IF(C21=3,E23,IF(C21=4,E24," "))))</f>
        <v xml:space="preserve"> </v>
      </c>
      <c r="E21" s="3" t="s">
        <v>93</v>
      </c>
      <c r="F21" s="70" t="str">
        <f>IF(C21=1,G21,IF(C21=2,G22,IF(C21=3,G23," ")))</f>
        <v xml:space="preserve"> </v>
      </c>
      <c r="G21" s="3" t="s">
        <v>94</v>
      </c>
      <c r="H21" s="72"/>
      <c r="I21" s="73"/>
    </row>
    <row r="22" spans="1:9" ht="14.45" customHeight="1">
      <c r="A22" s="68"/>
      <c r="B22" s="70"/>
      <c r="C22" s="71"/>
      <c r="D22" s="71"/>
      <c r="E22" s="3" t="s">
        <v>95</v>
      </c>
      <c r="F22" s="70"/>
      <c r="G22" s="3" t="s">
        <v>96</v>
      </c>
      <c r="H22" s="72"/>
      <c r="I22" s="73"/>
    </row>
    <row r="23" spans="1:9" ht="14.45" customHeight="1">
      <c r="A23" s="68"/>
      <c r="B23" s="70"/>
      <c r="C23" s="71"/>
      <c r="D23" s="71"/>
      <c r="E23" s="3" t="s">
        <v>97</v>
      </c>
      <c r="F23" s="70"/>
      <c r="G23" s="3" t="s">
        <v>98</v>
      </c>
      <c r="H23" s="72"/>
      <c r="I23" s="73"/>
    </row>
    <row r="24" spans="1:9" ht="246" customHeight="1">
      <c r="A24" s="68"/>
      <c r="B24" s="70"/>
      <c r="C24" s="71"/>
      <c r="D24" s="71"/>
      <c r="E24" s="51" t="s">
        <v>99</v>
      </c>
      <c r="F24" s="70"/>
      <c r="H24" s="72"/>
      <c r="I24" s="73"/>
    </row>
    <row r="25" spans="1:9" ht="14.45" customHeight="1">
      <c r="A25" s="68"/>
      <c r="B25" s="70" t="s">
        <v>100</v>
      </c>
      <c r="C25" s="71"/>
      <c r="D25" s="71" t="str">
        <f>IF(C25=1,E25,IF(C25=2,E26,IF(C25=3,E27,IF(C25=4,E28," "))))</f>
        <v xml:space="preserve"> </v>
      </c>
      <c r="E25" s="3" t="s">
        <v>101</v>
      </c>
      <c r="F25" s="70" t="str">
        <f>IF(C25=1,G25,IF(C25=2,G26,IF(C25=3,G27," ")))</f>
        <v xml:space="preserve"> </v>
      </c>
      <c r="G25" s="3" t="s">
        <v>102</v>
      </c>
      <c r="H25" s="72"/>
      <c r="I25" s="73"/>
    </row>
    <row r="26" spans="1:9" ht="14.45" customHeight="1">
      <c r="A26" s="68"/>
      <c r="B26" s="70"/>
      <c r="C26" s="71"/>
      <c r="D26" s="71"/>
      <c r="E26" s="3" t="s">
        <v>103</v>
      </c>
      <c r="F26" s="70"/>
      <c r="G26" s="3" t="s">
        <v>104</v>
      </c>
      <c r="H26" s="72"/>
      <c r="I26" s="73"/>
    </row>
    <row r="27" spans="1:9" ht="14.45" customHeight="1">
      <c r="A27" s="68"/>
      <c r="B27" s="70"/>
      <c r="C27" s="71"/>
      <c r="D27" s="71"/>
      <c r="E27" s="3" t="s">
        <v>105</v>
      </c>
      <c r="F27" s="70"/>
      <c r="G27" s="3" t="s">
        <v>106</v>
      </c>
      <c r="H27" s="72"/>
      <c r="I27" s="73"/>
    </row>
    <row r="28" spans="1:9" ht="246" customHeight="1">
      <c r="A28" s="68"/>
      <c r="B28" s="70"/>
      <c r="C28" s="71"/>
      <c r="D28" s="71"/>
      <c r="E28" s="51" t="s">
        <v>107</v>
      </c>
      <c r="F28" s="70"/>
      <c r="H28" s="72"/>
      <c r="I28" s="73"/>
    </row>
    <row r="29" spans="1:9" ht="14.45" customHeight="1">
      <c r="A29" s="68"/>
      <c r="B29" s="70" t="s">
        <v>108</v>
      </c>
      <c r="C29" s="71"/>
      <c r="D29" s="71" t="str">
        <f>IF(C29=1,E29,IF(C29=2,E30,IF(C29=3,E31,IF(C29=4,E32," "))))</f>
        <v xml:space="preserve"> </v>
      </c>
      <c r="E29" s="3" t="s">
        <v>109</v>
      </c>
      <c r="F29" s="70" t="str">
        <f>IF(C29=1,G29,IF(C29=2,G30,IF(C29=3,G31," ")))</f>
        <v xml:space="preserve"> </v>
      </c>
      <c r="G29" s="3" t="s">
        <v>110</v>
      </c>
      <c r="H29" s="72"/>
      <c r="I29" s="73"/>
    </row>
    <row r="30" spans="1:9" ht="14.45" customHeight="1">
      <c r="A30" s="68"/>
      <c r="B30" s="70"/>
      <c r="C30" s="71"/>
      <c r="D30" s="71"/>
      <c r="E30" s="3" t="s">
        <v>111</v>
      </c>
      <c r="F30" s="70"/>
      <c r="G30" s="3" t="s">
        <v>112</v>
      </c>
      <c r="H30" s="72"/>
      <c r="I30" s="73"/>
    </row>
    <row r="31" spans="1:9" ht="14.45" customHeight="1">
      <c r="A31" s="68"/>
      <c r="B31" s="70"/>
      <c r="C31" s="71"/>
      <c r="D31" s="71"/>
      <c r="E31" s="3" t="s">
        <v>113</v>
      </c>
      <c r="F31" s="70"/>
      <c r="G31" s="3" t="s">
        <v>114</v>
      </c>
      <c r="H31" s="72"/>
      <c r="I31" s="73"/>
    </row>
    <row r="32" spans="1:9" ht="246" customHeight="1">
      <c r="A32" s="68"/>
      <c r="B32" s="70"/>
      <c r="C32" s="71"/>
      <c r="D32" s="71"/>
      <c r="E32" s="51" t="s">
        <v>115</v>
      </c>
      <c r="F32" s="70"/>
      <c r="H32" s="72"/>
      <c r="I32" s="73"/>
    </row>
    <row r="33" spans="1:9" ht="14.45" customHeight="1">
      <c r="A33" s="68"/>
      <c r="B33" s="70" t="s">
        <v>116</v>
      </c>
      <c r="C33" s="71"/>
      <c r="D33" s="71" t="str">
        <f>IF(C33=1,E33,IF(C33=2,E34,IF(C33=3,E35,IF(C33=4,E36," "))))</f>
        <v xml:space="preserve"> </v>
      </c>
      <c r="E33" s="3" t="s">
        <v>117</v>
      </c>
      <c r="F33" s="70" t="str">
        <f>IF(C33=1,G33,IF(C33=2,G34,IF(C33=3,G35," ")))</f>
        <v xml:space="preserve"> </v>
      </c>
      <c r="G33" s="3" t="s">
        <v>118</v>
      </c>
      <c r="H33" s="72"/>
      <c r="I33" s="73"/>
    </row>
    <row r="34" spans="1:9" ht="14.45" customHeight="1">
      <c r="A34" s="68"/>
      <c r="B34" s="70"/>
      <c r="C34" s="71"/>
      <c r="D34" s="71"/>
      <c r="E34" s="3" t="s">
        <v>119</v>
      </c>
      <c r="F34" s="70"/>
      <c r="G34" s="3" t="s">
        <v>120</v>
      </c>
      <c r="H34" s="72"/>
      <c r="I34" s="73"/>
    </row>
    <row r="35" spans="1:9" ht="14.45" customHeight="1" thickBot="1">
      <c r="A35" s="68"/>
      <c r="B35" s="77"/>
      <c r="C35" s="79"/>
      <c r="D35" s="71"/>
      <c r="E35" s="39" t="s">
        <v>121</v>
      </c>
      <c r="F35" s="77"/>
      <c r="G35" s="4" t="s">
        <v>122</v>
      </c>
      <c r="H35" s="81"/>
      <c r="I35" s="75"/>
    </row>
    <row r="36" spans="1:9" ht="246" customHeight="1" thickBot="1">
      <c r="A36" s="69"/>
      <c r="B36" s="78"/>
      <c r="C36" s="80"/>
      <c r="D36" s="80"/>
      <c r="E36" s="52" t="s">
        <v>123</v>
      </c>
      <c r="F36" s="78"/>
      <c r="G36" s="56"/>
      <c r="H36" s="82"/>
      <c r="I36" s="76"/>
    </row>
  </sheetData>
  <mergeCells count="50">
    <mergeCell ref="I33:I36"/>
    <mergeCell ref="B29:B32"/>
    <mergeCell ref="C29:C32"/>
    <mergeCell ref="D29:D32"/>
    <mergeCell ref="F29:F32"/>
    <mergeCell ref="H29:H32"/>
    <mergeCell ref="I29:I32"/>
    <mergeCell ref="B33:B36"/>
    <mergeCell ref="C33:C36"/>
    <mergeCell ref="D33:D36"/>
    <mergeCell ref="F33:F36"/>
    <mergeCell ref="H33:H36"/>
    <mergeCell ref="I25:I28"/>
    <mergeCell ref="B21:B24"/>
    <mergeCell ref="C21:C24"/>
    <mergeCell ref="D21:D24"/>
    <mergeCell ref="F21:F24"/>
    <mergeCell ref="H21:H24"/>
    <mergeCell ref="I21:I24"/>
    <mergeCell ref="B25:B28"/>
    <mergeCell ref="C25:C28"/>
    <mergeCell ref="D25:D28"/>
    <mergeCell ref="F25:F28"/>
    <mergeCell ref="H25:H28"/>
    <mergeCell ref="B17:B20"/>
    <mergeCell ref="C17:C20"/>
    <mergeCell ref="D17:D20"/>
    <mergeCell ref="F17:F20"/>
    <mergeCell ref="H17:H20"/>
    <mergeCell ref="D9:D12"/>
    <mergeCell ref="F9:F12"/>
    <mergeCell ref="H9:H12"/>
    <mergeCell ref="I9:I12"/>
    <mergeCell ref="I13:I16"/>
    <mergeCell ref="A3:I3"/>
    <mergeCell ref="A5:A36"/>
    <mergeCell ref="B5:B8"/>
    <mergeCell ref="C5:C8"/>
    <mergeCell ref="D5:D8"/>
    <mergeCell ref="F5:F8"/>
    <mergeCell ref="H5:H8"/>
    <mergeCell ref="I5:I8"/>
    <mergeCell ref="B9:B12"/>
    <mergeCell ref="C9:C12"/>
    <mergeCell ref="B13:B16"/>
    <mergeCell ref="C13:C16"/>
    <mergeCell ref="D13:D16"/>
    <mergeCell ref="F13:F16"/>
    <mergeCell ref="H13:H16"/>
    <mergeCell ref="I17:I20"/>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5FBB88C3-FB2C-4CCE-86F5-E781DC24BA0C}">
          <x14:formula1>
            <xm:f>NA!$A$1:$A$5</xm:f>
          </x14:formula1>
          <xm:sqref>C5:C36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4D650-7E0A-4C9A-AA12-FD57C341A049}">
  <dimension ref="A2:I20"/>
  <sheetViews>
    <sheetView showGridLines="0" topLeftCell="A12" zoomScale="70" zoomScaleNormal="70" workbookViewId="0">
      <selection activeCell="E20" sqref="E20"/>
    </sheetView>
  </sheetViews>
  <sheetFormatPr defaultRowHeight="15"/>
  <cols>
    <col min="1" max="1" width="25" customWidth="1"/>
    <col min="2" max="2" width="39.5703125" customWidth="1"/>
    <col min="3" max="3" width="12.7109375" customWidth="1"/>
    <col min="4" max="4" width="35.7109375" customWidth="1"/>
    <col min="5" max="5" width="24.28515625" customWidth="1"/>
    <col min="6" max="6" width="129.140625" customWidth="1"/>
    <col min="7" max="7" width="39.42578125" customWidth="1"/>
    <col min="8" max="8" width="31.28515625" customWidth="1"/>
    <col min="9" max="9" width="54.7109375" customWidth="1"/>
  </cols>
  <sheetData>
    <row r="2" spans="1:9" ht="75" customHeight="1" thickBot="1"/>
    <row r="3" spans="1:9" ht="46.15" customHeight="1">
      <c r="A3" s="64" t="s">
        <v>124</v>
      </c>
      <c r="B3" s="65"/>
      <c r="C3" s="65"/>
      <c r="D3" s="65"/>
      <c r="E3" s="65"/>
      <c r="F3" s="65"/>
      <c r="G3" s="65"/>
      <c r="H3" s="65"/>
      <c r="I3" s="66"/>
    </row>
    <row r="4" spans="1:9" ht="42">
      <c r="A4" s="5" t="s">
        <v>53</v>
      </c>
      <c r="B4" s="6" t="s">
        <v>54</v>
      </c>
      <c r="C4" s="6" t="s">
        <v>55</v>
      </c>
      <c r="D4" s="6" t="s">
        <v>56</v>
      </c>
      <c r="E4" s="6" t="s">
        <v>56</v>
      </c>
      <c r="F4" s="6" t="s">
        <v>57</v>
      </c>
      <c r="G4" s="6" t="s">
        <v>57</v>
      </c>
      <c r="H4" s="6" t="s">
        <v>58</v>
      </c>
      <c r="I4" s="7" t="s">
        <v>59</v>
      </c>
    </row>
    <row r="5" spans="1:9" ht="14.45" customHeight="1">
      <c r="A5" s="67" t="s">
        <v>124</v>
      </c>
      <c r="B5" s="70" t="s">
        <v>125</v>
      </c>
      <c r="C5" s="71"/>
      <c r="D5" s="71" t="str">
        <f>IF(C5=1,E5,IF(C5=2,E6,IF(C5=3,E7,IF(C5=4,E8," "))))</f>
        <v xml:space="preserve"> </v>
      </c>
      <c r="E5" s="3" t="s">
        <v>126</v>
      </c>
      <c r="F5" s="70" t="str">
        <f>IF(C5=1,G5,IF(C5=2,G6,IF(C5=3,G7," ")))</f>
        <v xml:space="preserve"> </v>
      </c>
      <c r="G5" s="3" t="s">
        <v>127</v>
      </c>
      <c r="H5" s="83"/>
      <c r="I5" s="84"/>
    </row>
    <row r="6" spans="1:9" ht="14.45" customHeight="1">
      <c r="A6" s="68"/>
      <c r="B6" s="70"/>
      <c r="C6" s="71"/>
      <c r="D6" s="71"/>
      <c r="E6" s="3" t="s">
        <v>128</v>
      </c>
      <c r="F6" s="70"/>
      <c r="G6" s="3" t="s">
        <v>129</v>
      </c>
      <c r="H6" s="83"/>
      <c r="I6" s="84"/>
    </row>
    <row r="7" spans="1:9" ht="14.45" customHeight="1">
      <c r="A7" s="68"/>
      <c r="B7" s="70"/>
      <c r="C7" s="71"/>
      <c r="D7" s="71"/>
      <c r="E7" s="3" t="s">
        <v>130</v>
      </c>
      <c r="F7" s="70"/>
      <c r="G7" s="3" t="s">
        <v>131</v>
      </c>
      <c r="H7" s="83"/>
      <c r="I7" s="84"/>
    </row>
    <row r="8" spans="1:9" ht="246" customHeight="1">
      <c r="A8" s="68"/>
      <c r="B8" s="70"/>
      <c r="C8" s="71"/>
      <c r="D8" s="71"/>
      <c r="E8" t="s">
        <v>132</v>
      </c>
      <c r="F8" s="70"/>
      <c r="H8" s="83"/>
      <c r="I8" s="84"/>
    </row>
    <row r="9" spans="1:9" ht="14.45" customHeight="1">
      <c r="A9" s="68"/>
      <c r="B9" s="70" t="s">
        <v>133</v>
      </c>
      <c r="C9" s="71"/>
      <c r="D9" s="71" t="str">
        <f t="shared" ref="D9" si="0">IF(C9=1,E9,IF(C9=2,E10,IF(C9=3,E11,IF(C9=4,E12," "))))</f>
        <v xml:space="preserve"> </v>
      </c>
      <c r="E9" s="3" t="s">
        <v>134</v>
      </c>
      <c r="F9" s="74" t="str">
        <f>IF(C9=1,G9,IF(C9=2,G10,IF(C9=3,G11," ")))</f>
        <v xml:space="preserve"> </v>
      </c>
      <c r="G9" s="3" t="s">
        <v>135</v>
      </c>
      <c r="H9" s="83"/>
      <c r="I9" s="84"/>
    </row>
    <row r="10" spans="1:9" ht="14.45" customHeight="1">
      <c r="A10" s="68"/>
      <c r="B10" s="70"/>
      <c r="C10" s="71"/>
      <c r="D10" s="71"/>
      <c r="E10" s="3" t="s">
        <v>136</v>
      </c>
      <c r="F10" s="74"/>
      <c r="G10" s="3" t="s">
        <v>137</v>
      </c>
      <c r="H10" s="83"/>
      <c r="I10" s="84"/>
    </row>
    <row r="11" spans="1:9" ht="14.45" customHeight="1">
      <c r="A11" s="68"/>
      <c r="B11" s="70"/>
      <c r="C11" s="71"/>
      <c r="D11" s="71"/>
      <c r="E11" s="3" t="s">
        <v>138</v>
      </c>
      <c r="F11" s="74"/>
      <c r="G11" s="3" t="s">
        <v>139</v>
      </c>
      <c r="H11" s="83"/>
      <c r="I11" s="84"/>
    </row>
    <row r="12" spans="1:9" ht="280.89999999999998" customHeight="1">
      <c r="A12" s="68"/>
      <c r="B12" s="70"/>
      <c r="C12" s="71"/>
      <c r="D12" s="71"/>
      <c r="E12" s="51" t="s">
        <v>140</v>
      </c>
      <c r="F12" s="74"/>
      <c r="H12" s="83"/>
      <c r="I12" s="84"/>
    </row>
    <row r="13" spans="1:9" ht="14.45" customHeight="1">
      <c r="A13" s="68"/>
      <c r="B13" s="70" t="s">
        <v>141</v>
      </c>
      <c r="C13" s="71"/>
      <c r="D13" s="71" t="str">
        <f t="shared" ref="D13" si="1">IF(C13=1,E13,IF(C13=2,E14,IF(C13=3,E15,IF(C13=4,E16," "))))</f>
        <v xml:space="preserve"> </v>
      </c>
      <c r="E13" s="3" t="s">
        <v>142</v>
      </c>
      <c r="F13" s="74" t="str">
        <f>IF(C13=1,G13,IF(C13=2,G14,IF(C13=3,G15," ")))</f>
        <v xml:space="preserve"> </v>
      </c>
      <c r="G13" s="2" t="s">
        <v>143</v>
      </c>
      <c r="H13" s="83"/>
      <c r="I13" s="84"/>
    </row>
    <row r="14" spans="1:9" ht="14.45" customHeight="1">
      <c r="A14" s="68"/>
      <c r="B14" s="70"/>
      <c r="C14" s="71"/>
      <c r="D14" s="71"/>
      <c r="E14" s="3" t="s">
        <v>144</v>
      </c>
      <c r="F14" s="74"/>
      <c r="G14" s="3" t="s">
        <v>145</v>
      </c>
      <c r="H14" s="83"/>
      <c r="I14" s="84"/>
    </row>
    <row r="15" spans="1:9" ht="14.45" customHeight="1">
      <c r="A15" s="68"/>
      <c r="B15" s="70"/>
      <c r="C15" s="71"/>
      <c r="D15" s="71"/>
      <c r="E15" s="3" t="s">
        <v>146</v>
      </c>
      <c r="F15" s="74"/>
      <c r="G15" s="3" t="s">
        <v>147</v>
      </c>
      <c r="H15" s="83"/>
      <c r="I15" s="84"/>
    </row>
    <row r="16" spans="1:9" ht="267.60000000000002" customHeight="1">
      <c r="A16" s="68"/>
      <c r="B16" s="70"/>
      <c r="C16" s="71"/>
      <c r="D16" s="71"/>
      <c r="E16" s="51" t="s">
        <v>148</v>
      </c>
      <c r="F16" s="74"/>
      <c r="H16" s="83"/>
      <c r="I16" s="84"/>
    </row>
    <row r="17" spans="1:9" ht="14.45" customHeight="1">
      <c r="A17" s="68"/>
      <c r="B17" s="87" t="s">
        <v>149</v>
      </c>
      <c r="C17" s="71"/>
      <c r="D17" s="71" t="str">
        <f t="shared" ref="D17" si="2">IF(C17=1,E17,IF(C17=2,E18,IF(C17=3,E19,IF(C17=4,E20," "))))</f>
        <v xml:space="preserve"> </v>
      </c>
      <c r="E17" s="3" t="s">
        <v>150</v>
      </c>
      <c r="F17" s="70" t="str">
        <f>IF(C17=1,G17,IF(C17=2,G18,IF(C17=3,G19," ")))</f>
        <v xml:space="preserve"> </v>
      </c>
      <c r="G17" s="3" t="s">
        <v>151</v>
      </c>
      <c r="H17" s="83"/>
      <c r="I17" s="84"/>
    </row>
    <row r="18" spans="1:9" ht="14.45" customHeight="1">
      <c r="A18" s="68"/>
      <c r="B18" s="87"/>
      <c r="C18" s="71"/>
      <c r="D18" s="71"/>
      <c r="E18" s="3" t="s">
        <v>152</v>
      </c>
      <c r="F18" s="70"/>
      <c r="G18" s="3" t="s">
        <v>153</v>
      </c>
      <c r="H18" s="83"/>
      <c r="I18" s="84"/>
    </row>
    <row r="19" spans="1:9" ht="14.45" customHeight="1" thickBot="1">
      <c r="A19" s="68"/>
      <c r="B19" s="88"/>
      <c r="C19" s="71"/>
      <c r="D19" s="71"/>
      <c r="E19" s="4" t="s">
        <v>154</v>
      </c>
      <c r="F19" s="77"/>
      <c r="G19" s="4" t="s">
        <v>155</v>
      </c>
      <c r="H19" s="91"/>
      <c r="I19" s="85"/>
    </row>
    <row r="20" spans="1:9" ht="246" customHeight="1" thickBot="1">
      <c r="A20" s="69"/>
      <c r="B20" s="89"/>
      <c r="C20" s="80"/>
      <c r="D20" s="80"/>
      <c r="E20" s="53" t="s">
        <v>156</v>
      </c>
      <c r="F20" s="90"/>
      <c r="G20" s="54"/>
      <c r="H20" s="92"/>
      <c r="I20" s="86"/>
    </row>
  </sheetData>
  <mergeCells count="26">
    <mergeCell ref="B17:B20"/>
    <mergeCell ref="C17:C20"/>
    <mergeCell ref="D17:D20"/>
    <mergeCell ref="F17:F20"/>
    <mergeCell ref="H17:H20"/>
    <mergeCell ref="D9:D12"/>
    <mergeCell ref="F9:F12"/>
    <mergeCell ref="H9:H12"/>
    <mergeCell ref="I9:I12"/>
    <mergeCell ref="I13:I16"/>
    <mergeCell ref="A3:I3"/>
    <mergeCell ref="A5:A20"/>
    <mergeCell ref="B5:B8"/>
    <mergeCell ref="C5:C8"/>
    <mergeCell ref="D5:D8"/>
    <mergeCell ref="F5:F8"/>
    <mergeCell ref="H5:H8"/>
    <mergeCell ref="I5:I8"/>
    <mergeCell ref="B9:B12"/>
    <mergeCell ref="C9:C12"/>
    <mergeCell ref="B13:B16"/>
    <mergeCell ref="C13:C16"/>
    <mergeCell ref="D13:D16"/>
    <mergeCell ref="F13:F16"/>
    <mergeCell ref="H13:H16"/>
    <mergeCell ref="I17:I20"/>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2683931E-6391-4F4A-9E37-E17D10D70304}">
          <x14:formula1>
            <xm:f>NA!$A$1:$A$5</xm:f>
          </x14:formula1>
          <xm:sqref>C5:C20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921E4-EBD9-492A-9BC4-F325CEC43824}">
  <dimension ref="A2:I24"/>
  <sheetViews>
    <sheetView showGridLines="0" topLeftCell="A16" zoomScale="60" zoomScaleNormal="60" workbookViewId="0">
      <selection activeCell="E23" sqref="E23"/>
    </sheetView>
  </sheetViews>
  <sheetFormatPr defaultRowHeight="15"/>
  <cols>
    <col min="1" max="1" width="25" customWidth="1"/>
    <col min="2" max="2" width="39.5703125" customWidth="1"/>
    <col min="3" max="3" width="12.7109375" customWidth="1"/>
    <col min="4" max="4" width="35.7109375" customWidth="1"/>
    <col min="5" max="5" width="19.42578125" customWidth="1"/>
    <col min="6" max="6" width="129.140625" customWidth="1"/>
    <col min="7" max="7" width="22.28515625" customWidth="1"/>
    <col min="8" max="8" width="31.28515625" customWidth="1"/>
    <col min="9" max="9" width="54.7109375" customWidth="1"/>
  </cols>
  <sheetData>
    <row r="2" spans="1:9" ht="75" customHeight="1" thickBot="1"/>
    <row r="3" spans="1:9" ht="46.15" customHeight="1">
      <c r="A3" s="64" t="s">
        <v>157</v>
      </c>
      <c r="B3" s="65"/>
      <c r="C3" s="65"/>
      <c r="D3" s="65"/>
      <c r="E3" s="65"/>
      <c r="F3" s="65"/>
      <c r="G3" s="65"/>
      <c r="H3" s="65"/>
      <c r="I3" s="66"/>
    </row>
    <row r="4" spans="1:9" ht="42">
      <c r="A4" s="5" t="s">
        <v>53</v>
      </c>
      <c r="B4" s="6" t="s">
        <v>54</v>
      </c>
      <c r="C4" s="6" t="s">
        <v>55</v>
      </c>
      <c r="D4" s="6" t="s">
        <v>56</v>
      </c>
      <c r="E4" s="6" t="s">
        <v>56</v>
      </c>
      <c r="F4" s="6" t="s">
        <v>57</v>
      </c>
      <c r="G4" s="6" t="s">
        <v>57</v>
      </c>
      <c r="H4" s="6" t="s">
        <v>58</v>
      </c>
      <c r="I4" s="7" t="s">
        <v>59</v>
      </c>
    </row>
    <row r="5" spans="1:9" ht="14.45" customHeight="1">
      <c r="A5" s="67" t="s">
        <v>157</v>
      </c>
      <c r="B5" s="70" t="s">
        <v>158</v>
      </c>
      <c r="C5" s="71"/>
      <c r="D5" s="71" t="str">
        <f>IF(C5=1,E5,IF(C5=2,E6,IF(C5=3,E7,IF(C5=4,E8," "))))</f>
        <v xml:space="preserve"> </v>
      </c>
      <c r="E5" s="3" t="s">
        <v>159</v>
      </c>
      <c r="F5" s="70" t="str">
        <f>IF(C5=1,G5,IF(C5=2,G6,IF(C5=3,G7," ")))</f>
        <v xml:space="preserve"> </v>
      </c>
      <c r="G5" s="2" t="s">
        <v>160</v>
      </c>
      <c r="H5" s="83"/>
      <c r="I5" s="84"/>
    </row>
    <row r="6" spans="1:9" ht="14.45" customHeight="1">
      <c r="A6" s="68"/>
      <c r="B6" s="70"/>
      <c r="C6" s="71"/>
      <c r="D6" s="71"/>
      <c r="E6" s="3" t="s">
        <v>161</v>
      </c>
      <c r="F6" s="70"/>
      <c r="G6" s="2" t="s">
        <v>162</v>
      </c>
      <c r="H6" s="83"/>
      <c r="I6" s="84"/>
    </row>
    <row r="7" spans="1:9" ht="14.45" customHeight="1">
      <c r="A7" s="68"/>
      <c r="B7" s="70"/>
      <c r="C7" s="71"/>
      <c r="D7" s="71"/>
      <c r="E7" s="3" t="s">
        <v>163</v>
      </c>
      <c r="F7" s="70"/>
      <c r="G7" s="3" t="s">
        <v>164</v>
      </c>
      <c r="H7" s="83"/>
      <c r="I7" s="84"/>
    </row>
    <row r="8" spans="1:9" ht="246" customHeight="1">
      <c r="A8" s="68"/>
      <c r="B8" s="70"/>
      <c r="C8" s="71"/>
      <c r="D8" s="71"/>
      <c r="E8" t="s">
        <v>165</v>
      </c>
      <c r="F8" s="70"/>
      <c r="H8" s="83"/>
      <c r="I8" s="84"/>
    </row>
    <row r="9" spans="1:9" ht="14.45" customHeight="1">
      <c r="A9" s="68"/>
      <c r="B9" s="70" t="s">
        <v>166</v>
      </c>
      <c r="C9" s="71"/>
      <c r="D9" s="71" t="str">
        <f t="shared" ref="D9" si="0">IF(C9=1,E9,IF(C9=2,E10,IF(C9=3,E11,IF(C9=4,E12," "))))</f>
        <v xml:space="preserve"> </v>
      </c>
      <c r="E9" s="3" t="s">
        <v>167</v>
      </c>
      <c r="F9" s="74" t="str">
        <f>IF(C9=1,G9,IF(C9=2,G10,IF(C9=3,G11," ")))</f>
        <v xml:space="preserve"> </v>
      </c>
      <c r="G9" s="3" t="s">
        <v>168</v>
      </c>
      <c r="H9" s="83"/>
      <c r="I9" s="84"/>
    </row>
    <row r="10" spans="1:9" ht="14.45" customHeight="1">
      <c r="A10" s="68"/>
      <c r="B10" s="70"/>
      <c r="C10" s="71"/>
      <c r="D10" s="71"/>
      <c r="E10" s="3" t="s">
        <v>169</v>
      </c>
      <c r="F10" s="74"/>
      <c r="G10" s="3" t="s">
        <v>170</v>
      </c>
      <c r="H10" s="83"/>
      <c r="I10" s="84"/>
    </row>
    <row r="11" spans="1:9" ht="14.45" customHeight="1">
      <c r="A11" s="68"/>
      <c r="B11" s="70"/>
      <c r="C11" s="71"/>
      <c r="D11" s="71"/>
      <c r="E11" s="3" t="s">
        <v>171</v>
      </c>
      <c r="F11" s="74"/>
      <c r="G11" s="3" t="s">
        <v>172</v>
      </c>
      <c r="H11" s="83"/>
      <c r="I11" s="84"/>
    </row>
    <row r="12" spans="1:9" ht="280.89999999999998" customHeight="1">
      <c r="A12" s="68"/>
      <c r="B12" s="70"/>
      <c r="C12" s="71"/>
      <c r="D12" s="71"/>
      <c r="E12" s="51" t="s">
        <v>173</v>
      </c>
      <c r="F12" s="74"/>
      <c r="H12" s="83"/>
      <c r="I12" s="84"/>
    </row>
    <row r="13" spans="1:9" ht="14.45" customHeight="1">
      <c r="A13" s="68"/>
      <c r="B13" s="70" t="s">
        <v>174</v>
      </c>
      <c r="C13" s="71"/>
      <c r="D13" s="71" t="str">
        <f t="shared" ref="D13" si="1">IF(C13=1,E13,IF(C13=2,E14,IF(C13=3,E15,IF(C13=4,E16," "))))</f>
        <v xml:space="preserve"> </v>
      </c>
      <c r="E13" s="3" t="s">
        <v>175</v>
      </c>
      <c r="F13" s="74" t="str">
        <f>IF(C13=1,G13,IF(C13=2,G14,IF(C13=3,G15," ")))</f>
        <v xml:space="preserve"> </v>
      </c>
      <c r="G13" s="2" t="s">
        <v>176</v>
      </c>
      <c r="H13" s="83"/>
      <c r="I13" s="84"/>
    </row>
    <row r="14" spans="1:9" ht="14.45" customHeight="1">
      <c r="A14" s="68"/>
      <c r="B14" s="70"/>
      <c r="C14" s="71"/>
      <c r="D14" s="71"/>
      <c r="E14" s="3" t="s">
        <v>177</v>
      </c>
      <c r="F14" s="74"/>
      <c r="G14" s="3" t="s">
        <v>178</v>
      </c>
      <c r="H14" s="83"/>
      <c r="I14" s="84"/>
    </row>
    <row r="15" spans="1:9" ht="14.45" customHeight="1">
      <c r="A15" s="68"/>
      <c r="B15" s="70"/>
      <c r="C15" s="71"/>
      <c r="D15" s="71"/>
      <c r="E15" s="3" t="s">
        <v>179</v>
      </c>
      <c r="F15" s="74"/>
      <c r="G15" s="3" t="s">
        <v>180</v>
      </c>
      <c r="H15" s="83"/>
      <c r="I15" s="84"/>
    </row>
    <row r="16" spans="1:9" ht="267.60000000000002" customHeight="1">
      <c r="A16" s="68"/>
      <c r="B16" s="70"/>
      <c r="C16" s="71"/>
      <c r="D16" s="71"/>
      <c r="E16" s="51" t="s">
        <v>181</v>
      </c>
      <c r="F16" s="74"/>
      <c r="H16" s="83"/>
      <c r="I16" s="84"/>
    </row>
    <row r="17" spans="1:9" ht="14.45" customHeight="1">
      <c r="A17" s="68"/>
      <c r="B17" s="70" t="s">
        <v>182</v>
      </c>
      <c r="C17" s="71"/>
      <c r="D17" s="71" t="str">
        <f t="shared" ref="D17" si="2">IF(C17=1,E17,IF(C17=2,E18,IF(C17=3,E19,IF(C17=4,E20," "))))</f>
        <v xml:space="preserve"> </v>
      </c>
      <c r="E17" s="3" t="s">
        <v>183</v>
      </c>
      <c r="F17" s="70" t="str">
        <f>IF(C17=1,G17,IF(C17=2,G18,IF(C17=3,G19," ")))</f>
        <v xml:space="preserve"> </v>
      </c>
      <c r="G17" s="3" t="s">
        <v>184</v>
      </c>
      <c r="H17" s="83"/>
      <c r="I17" s="84"/>
    </row>
    <row r="18" spans="1:9" ht="14.45" customHeight="1">
      <c r="A18" s="68"/>
      <c r="B18" s="70"/>
      <c r="C18" s="71"/>
      <c r="D18" s="71"/>
      <c r="E18" s="3" t="s">
        <v>185</v>
      </c>
      <c r="F18" s="70"/>
      <c r="G18" s="3" t="s">
        <v>186</v>
      </c>
      <c r="H18" s="83"/>
      <c r="I18" s="84"/>
    </row>
    <row r="19" spans="1:9" ht="14.45" customHeight="1">
      <c r="A19" s="68"/>
      <c r="B19" s="70"/>
      <c r="C19" s="71"/>
      <c r="D19" s="71"/>
      <c r="E19" s="3" t="s">
        <v>187</v>
      </c>
      <c r="F19" s="70"/>
      <c r="G19" s="3" t="s">
        <v>188</v>
      </c>
      <c r="H19" s="83"/>
      <c r="I19" s="84"/>
    </row>
    <row r="20" spans="1:9" ht="246" customHeight="1">
      <c r="A20" s="68"/>
      <c r="B20" s="70"/>
      <c r="C20" s="71"/>
      <c r="D20" s="71"/>
      <c r="E20" s="55" t="s">
        <v>189</v>
      </c>
      <c r="F20" s="70"/>
      <c r="H20" s="83"/>
      <c r="I20" s="84"/>
    </row>
    <row r="21" spans="1:9" ht="14.45" customHeight="1">
      <c r="A21" s="68"/>
      <c r="B21" s="70" t="s">
        <v>190</v>
      </c>
      <c r="C21" s="71"/>
      <c r="D21" s="71" t="str">
        <f t="shared" ref="D21" si="3">IF(C21=1,E21,IF(C21=2,E22,IF(C21=3,E23,IF(C21=4,E24," "))))</f>
        <v xml:space="preserve"> </v>
      </c>
      <c r="E21" s="51" t="s">
        <v>191</v>
      </c>
      <c r="F21" s="70" t="str">
        <f>IF(C21=1,#REF!,IF(C21=2,#REF!,IF(C21=3,G23," ")))</f>
        <v xml:space="preserve"> </v>
      </c>
      <c r="G21" s="3" t="s">
        <v>192</v>
      </c>
      <c r="H21" s="83"/>
      <c r="I21" s="84"/>
    </row>
    <row r="22" spans="1:9" ht="14.45" customHeight="1">
      <c r="A22" s="68"/>
      <c r="B22" s="70"/>
      <c r="C22" s="71"/>
      <c r="D22" s="71"/>
      <c r="E22" s="50" t="s">
        <v>193</v>
      </c>
      <c r="F22" s="70"/>
      <c r="G22" s="3" t="s">
        <v>194</v>
      </c>
      <c r="H22" s="83"/>
      <c r="I22" s="84"/>
    </row>
    <row r="23" spans="1:9" ht="14.45" customHeight="1" thickBot="1">
      <c r="A23" s="68"/>
      <c r="B23" s="77"/>
      <c r="C23" s="71"/>
      <c r="D23" s="71"/>
      <c r="E23" s="49" t="s">
        <v>195</v>
      </c>
      <c r="F23" s="77"/>
      <c r="G23" s="4" t="s">
        <v>196</v>
      </c>
      <c r="H23" s="91"/>
      <c r="I23" s="85"/>
    </row>
    <row r="24" spans="1:9" ht="244.15" customHeight="1" thickBot="1">
      <c r="A24" s="69"/>
      <c r="B24" s="78"/>
      <c r="C24" s="80"/>
      <c r="D24" s="80"/>
      <c r="E24" s="53" t="s">
        <v>197</v>
      </c>
      <c r="F24" s="90"/>
      <c r="G24" s="54"/>
      <c r="H24" s="92"/>
      <c r="I24" s="86"/>
    </row>
  </sheetData>
  <mergeCells count="32">
    <mergeCell ref="B21:B24"/>
    <mergeCell ref="C21:C24"/>
    <mergeCell ref="D21:D24"/>
    <mergeCell ref="F21:F24"/>
    <mergeCell ref="H21:H24"/>
    <mergeCell ref="B17:B20"/>
    <mergeCell ref="C17:C20"/>
    <mergeCell ref="D17:D20"/>
    <mergeCell ref="F17:F20"/>
    <mergeCell ref="H17:H20"/>
    <mergeCell ref="D13:D16"/>
    <mergeCell ref="F13:F16"/>
    <mergeCell ref="H13:H16"/>
    <mergeCell ref="I13:I16"/>
    <mergeCell ref="I21:I24"/>
    <mergeCell ref="I17:I20"/>
    <mergeCell ref="A3:I3"/>
    <mergeCell ref="A5:A24"/>
    <mergeCell ref="B5:B8"/>
    <mergeCell ref="C5:C8"/>
    <mergeCell ref="D5:D8"/>
    <mergeCell ref="F5:F8"/>
    <mergeCell ref="H5:H8"/>
    <mergeCell ref="I5:I8"/>
    <mergeCell ref="B9:B12"/>
    <mergeCell ref="C9:C12"/>
    <mergeCell ref="D9:D12"/>
    <mergeCell ref="F9:F12"/>
    <mergeCell ref="H9:H12"/>
    <mergeCell ref="I9:I12"/>
    <mergeCell ref="B13:B16"/>
    <mergeCell ref="C13:C16"/>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F08AF765-CF1A-47DC-A977-A3D18FEF4AA0}">
          <x14:formula1>
            <xm:f>NA!$A$1:$A$5</xm:f>
          </x14:formula1>
          <xm:sqref>C5:C24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EE33D-8EDC-479E-A470-639962125184}">
  <dimension ref="A2:I32"/>
  <sheetViews>
    <sheetView showGridLines="0" topLeftCell="A24" zoomScale="60" zoomScaleNormal="60" workbookViewId="0">
      <selection activeCell="E32" sqref="E32"/>
    </sheetView>
  </sheetViews>
  <sheetFormatPr defaultRowHeight="15"/>
  <cols>
    <col min="1" max="1" width="25" customWidth="1"/>
    <col min="2" max="2" width="39.5703125" customWidth="1"/>
    <col min="3" max="3" width="12.7109375" customWidth="1"/>
    <col min="4" max="4" width="35.7109375" customWidth="1"/>
    <col min="5" max="5" width="12.7109375" customWidth="1"/>
    <col min="6" max="6" width="129.140625" customWidth="1"/>
    <col min="7" max="7" width="27" customWidth="1"/>
    <col min="8" max="8" width="31.28515625" customWidth="1"/>
    <col min="9" max="9" width="54.7109375" customWidth="1"/>
  </cols>
  <sheetData>
    <row r="2" spans="1:9" ht="75" customHeight="1" thickBot="1"/>
    <row r="3" spans="1:9" ht="46.15" customHeight="1">
      <c r="A3" s="64" t="s">
        <v>198</v>
      </c>
      <c r="B3" s="65"/>
      <c r="C3" s="65"/>
      <c r="D3" s="65"/>
      <c r="E3" s="65"/>
      <c r="F3" s="65"/>
      <c r="G3" s="65"/>
      <c r="H3" s="65"/>
      <c r="I3" s="66"/>
    </row>
    <row r="4" spans="1:9" ht="63.75" thickBot="1">
      <c r="A4" s="5" t="s">
        <v>53</v>
      </c>
      <c r="B4" s="6" t="s">
        <v>54</v>
      </c>
      <c r="C4" s="6" t="s">
        <v>55</v>
      </c>
      <c r="D4" s="6" t="s">
        <v>56</v>
      </c>
      <c r="E4" s="6" t="s">
        <v>56</v>
      </c>
      <c r="F4" s="6" t="s">
        <v>57</v>
      </c>
      <c r="G4" s="6" t="s">
        <v>57</v>
      </c>
      <c r="H4" s="6" t="s">
        <v>58</v>
      </c>
      <c r="I4" s="7" t="s">
        <v>59</v>
      </c>
    </row>
    <row r="5" spans="1:9" ht="14.45" customHeight="1">
      <c r="A5" s="109" t="s">
        <v>198</v>
      </c>
      <c r="B5" s="105" t="s">
        <v>199</v>
      </c>
      <c r="C5" s="106"/>
      <c r="D5" s="106" t="str">
        <f>IF(C5=1,E5,IF(C5=2,E6,IF(C5=3,E7,IF(C5=4,E8," "))))</f>
        <v xml:space="preserve"> </v>
      </c>
      <c r="E5" s="40" t="s">
        <v>200</v>
      </c>
      <c r="F5" s="105" t="str">
        <f>IF(C5=1,G5,IF(C5=2,G6,IF(C5=3,G7," ")))</f>
        <v xml:space="preserve"> </v>
      </c>
      <c r="G5" s="41" t="s">
        <v>201</v>
      </c>
      <c r="H5" s="107"/>
      <c r="I5" s="108"/>
    </row>
    <row r="6" spans="1:9" ht="14.45" customHeight="1">
      <c r="A6" s="68"/>
      <c r="B6" s="70"/>
      <c r="C6" s="71"/>
      <c r="D6" s="71"/>
      <c r="E6" s="3" t="s">
        <v>202</v>
      </c>
      <c r="F6" s="70"/>
      <c r="G6" s="2" t="s">
        <v>203</v>
      </c>
      <c r="H6" s="83"/>
      <c r="I6" s="84"/>
    </row>
    <row r="7" spans="1:9" ht="14.45" customHeight="1">
      <c r="A7" s="68"/>
      <c r="B7" s="70"/>
      <c r="C7" s="71"/>
      <c r="D7" s="71"/>
      <c r="E7" s="3" t="s">
        <v>204</v>
      </c>
      <c r="F7" s="70"/>
      <c r="G7" s="3" t="s">
        <v>205</v>
      </c>
      <c r="H7" s="83"/>
      <c r="I7" s="84"/>
    </row>
    <row r="8" spans="1:9" ht="246" customHeight="1">
      <c r="A8" s="68"/>
      <c r="B8" s="70"/>
      <c r="C8" s="100"/>
      <c r="D8" s="100"/>
      <c r="E8" t="s">
        <v>206</v>
      </c>
      <c r="F8" s="70"/>
      <c r="H8" s="83"/>
      <c r="I8" s="84"/>
    </row>
    <row r="9" spans="1:9" ht="14.45" customHeight="1">
      <c r="A9" s="68"/>
      <c r="B9" s="70" t="s">
        <v>207</v>
      </c>
      <c r="C9" s="104"/>
      <c r="D9" s="99" t="str">
        <f t="shared" ref="D9" si="0">IF(C9=1,E9,IF(C9=2,E10,IF(C9=3,E11,IF(C9=4,E12," "))))</f>
        <v xml:space="preserve"> </v>
      </c>
      <c r="E9" s="3" t="s">
        <v>208</v>
      </c>
      <c r="F9" s="74" t="str">
        <f>IF(C9=1,G9,IF(C9=2,G10,IF(C9=3,G11," ")))</f>
        <v xml:space="preserve"> </v>
      </c>
      <c r="G9" s="3" t="s">
        <v>209</v>
      </c>
      <c r="H9" s="83"/>
      <c r="I9" s="84"/>
    </row>
    <row r="10" spans="1:9" ht="14.45" customHeight="1">
      <c r="A10" s="68"/>
      <c r="B10" s="70"/>
      <c r="C10" s="71"/>
      <c r="D10" s="71"/>
      <c r="E10" s="3" t="s">
        <v>210</v>
      </c>
      <c r="F10" s="74"/>
      <c r="G10" s="3" t="s">
        <v>211</v>
      </c>
      <c r="H10" s="83"/>
      <c r="I10" s="84"/>
    </row>
    <row r="11" spans="1:9" ht="14.45" customHeight="1">
      <c r="A11" s="68"/>
      <c r="B11" s="70"/>
      <c r="C11" s="79"/>
      <c r="D11" s="71"/>
      <c r="E11" s="3" t="s">
        <v>212</v>
      </c>
      <c r="F11" s="74"/>
      <c r="G11" s="3" t="s">
        <v>213</v>
      </c>
      <c r="H11" s="83"/>
      <c r="I11" s="84"/>
    </row>
    <row r="12" spans="1:9" ht="280.89999999999998" customHeight="1">
      <c r="A12" s="68"/>
      <c r="B12" s="70"/>
      <c r="C12" s="100"/>
      <c r="D12" s="100"/>
      <c r="E12" s="51" t="s">
        <v>214</v>
      </c>
      <c r="F12" s="74"/>
      <c r="H12" s="83"/>
      <c r="I12" s="84"/>
    </row>
    <row r="13" spans="1:9" ht="14.45" customHeight="1">
      <c r="A13" s="68"/>
      <c r="B13" s="77" t="s">
        <v>215</v>
      </c>
      <c r="C13" s="99"/>
      <c r="D13" s="99" t="str">
        <f t="shared" ref="D13" si="1">IF(C13=1,E13,IF(C13=2,E14,IF(C13=3,E15,IF(C13=4,E16," "))))</f>
        <v xml:space="preserve"> </v>
      </c>
      <c r="E13" s="3" t="s">
        <v>216</v>
      </c>
      <c r="F13" s="110" t="str">
        <f>IF(C13=1,G13,IF(C13=2,G14,IF(C13=3,G15," ")))</f>
        <v xml:space="preserve"> </v>
      </c>
      <c r="G13" s="2" t="s">
        <v>217</v>
      </c>
      <c r="H13" s="91"/>
      <c r="I13" s="85"/>
    </row>
    <row r="14" spans="1:9" ht="14.45" customHeight="1">
      <c r="A14" s="68"/>
      <c r="B14" s="97"/>
      <c r="C14" s="71"/>
      <c r="D14" s="71"/>
      <c r="E14" s="3" t="s">
        <v>218</v>
      </c>
      <c r="F14" s="111"/>
      <c r="G14" s="2" t="s">
        <v>219</v>
      </c>
      <c r="H14" s="93"/>
      <c r="I14" s="95"/>
    </row>
    <row r="15" spans="1:9" ht="14.45" customHeight="1">
      <c r="A15" s="68"/>
      <c r="B15" s="97"/>
      <c r="C15" s="79"/>
      <c r="D15" s="71"/>
      <c r="E15" s="3" t="s">
        <v>220</v>
      </c>
      <c r="F15" s="111"/>
      <c r="G15" s="3" t="s">
        <v>221</v>
      </c>
      <c r="H15" s="93"/>
      <c r="I15" s="95"/>
    </row>
    <row r="16" spans="1:9" ht="267.60000000000002" customHeight="1">
      <c r="A16" s="68"/>
      <c r="B16" s="98"/>
      <c r="C16" s="100"/>
      <c r="D16" s="100"/>
      <c r="E16" s="51" t="s">
        <v>222</v>
      </c>
      <c r="F16" s="112"/>
      <c r="H16" s="101"/>
      <c r="I16" s="102"/>
    </row>
    <row r="17" spans="1:9" ht="14.45" customHeight="1">
      <c r="A17" s="68"/>
      <c r="B17" s="70" t="s">
        <v>223</v>
      </c>
      <c r="C17" s="99"/>
      <c r="D17" s="99" t="str">
        <f t="shared" ref="D17" si="2">IF(C17=1,E17,IF(C17=2,E18,IF(C17=3,E19,IF(C17=4,E20," "))))</f>
        <v xml:space="preserve"> </v>
      </c>
      <c r="E17" s="3" t="s">
        <v>224</v>
      </c>
      <c r="F17" s="70" t="str">
        <f>IF(C17=1,G17,IF(C17=2,G18,IF(C17=3,G19," ")))</f>
        <v xml:space="preserve"> </v>
      </c>
      <c r="G17" s="2" t="s">
        <v>225</v>
      </c>
      <c r="H17" s="83"/>
      <c r="I17" s="84"/>
    </row>
    <row r="18" spans="1:9" ht="14.45" customHeight="1">
      <c r="A18" s="68"/>
      <c r="B18" s="70"/>
      <c r="C18" s="71"/>
      <c r="D18" s="71"/>
      <c r="E18" s="3" t="s">
        <v>226</v>
      </c>
      <c r="F18" s="70"/>
      <c r="G18" s="2" t="s">
        <v>227</v>
      </c>
      <c r="H18" s="83"/>
      <c r="I18" s="84"/>
    </row>
    <row r="19" spans="1:9" ht="14.45" customHeight="1">
      <c r="A19" s="68"/>
      <c r="B19" s="77"/>
      <c r="C19" s="79"/>
      <c r="D19" s="71"/>
      <c r="E19" s="39" t="s">
        <v>228</v>
      </c>
      <c r="F19" s="77"/>
      <c r="G19" s="39" t="s">
        <v>229</v>
      </c>
      <c r="H19" s="91"/>
      <c r="I19" s="85"/>
    </row>
    <row r="20" spans="1:9" ht="246" customHeight="1">
      <c r="A20" s="68"/>
      <c r="B20" s="77"/>
      <c r="C20" s="100"/>
      <c r="D20" s="100"/>
      <c r="E20" s="51" t="s">
        <v>230</v>
      </c>
      <c r="F20" s="77"/>
      <c r="H20" s="91"/>
      <c r="I20" s="85"/>
    </row>
    <row r="21" spans="1:9" ht="14.45" customHeight="1">
      <c r="A21" s="68"/>
      <c r="B21" s="70" t="s">
        <v>231</v>
      </c>
      <c r="C21" s="99"/>
      <c r="D21" s="99" t="str">
        <f t="shared" ref="D21" si="3">IF(C21=1,E21,IF(C21=2,E22,IF(C21=3,E23,IF(C21=4,E24," "))))</f>
        <v xml:space="preserve"> </v>
      </c>
      <c r="E21" s="3" t="s">
        <v>232</v>
      </c>
      <c r="F21" s="70" t="str">
        <f>IF(C21=1,G21,IF(C21=2,G22,IF(C21=3,G23," ")))</f>
        <v xml:space="preserve"> </v>
      </c>
      <c r="G21" s="2" t="s">
        <v>233</v>
      </c>
      <c r="H21" s="83"/>
      <c r="I21" s="84"/>
    </row>
    <row r="22" spans="1:9" ht="14.45" customHeight="1">
      <c r="A22" s="68"/>
      <c r="B22" s="70"/>
      <c r="C22" s="71"/>
      <c r="D22" s="71"/>
      <c r="E22" s="3" t="s">
        <v>234</v>
      </c>
      <c r="F22" s="70"/>
      <c r="G22" s="2" t="s">
        <v>235</v>
      </c>
      <c r="H22" s="83"/>
      <c r="I22" s="84"/>
    </row>
    <row r="23" spans="1:9" ht="14.45" customHeight="1">
      <c r="A23" s="68"/>
      <c r="B23" s="70"/>
      <c r="C23" s="79"/>
      <c r="D23" s="71"/>
      <c r="E23" s="3" t="s">
        <v>236</v>
      </c>
      <c r="F23" s="77"/>
      <c r="G23" s="3" t="s">
        <v>237</v>
      </c>
      <c r="H23" s="83"/>
      <c r="I23" s="84"/>
    </row>
    <row r="24" spans="1:9" ht="246" customHeight="1">
      <c r="A24" s="68"/>
      <c r="B24" s="70"/>
      <c r="C24" s="100"/>
      <c r="D24" s="100"/>
      <c r="E24" s="51" t="s">
        <v>238</v>
      </c>
      <c r="F24" s="77"/>
      <c r="H24" s="83"/>
      <c r="I24" s="84"/>
    </row>
    <row r="25" spans="1:9" ht="14.45" customHeight="1">
      <c r="A25" s="68"/>
      <c r="B25" s="77" t="s">
        <v>239</v>
      </c>
      <c r="C25" s="99"/>
      <c r="D25" s="99" t="str">
        <f t="shared" ref="D25" si="4">IF(C25=1,E25,IF(C25=2,E26,IF(C25=3,E27,IF(C25=4,E28," "))))</f>
        <v xml:space="preserve"> </v>
      </c>
      <c r="E25" s="3" t="s">
        <v>240</v>
      </c>
      <c r="F25" s="70" t="str">
        <f>IF(C25=1,G25,IF(C25=2,G26,IF(C25=3,G27," ")))</f>
        <v xml:space="preserve"> </v>
      </c>
      <c r="G25" s="2" t="s">
        <v>241</v>
      </c>
      <c r="H25" s="91"/>
      <c r="I25" s="85"/>
    </row>
    <row r="26" spans="1:9" ht="14.45" customHeight="1">
      <c r="A26" s="68"/>
      <c r="B26" s="97"/>
      <c r="C26" s="71"/>
      <c r="D26" s="71"/>
      <c r="E26" s="3" t="s">
        <v>242</v>
      </c>
      <c r="F26" s="70"/>
      <c r="G26" s="2" t="s">
        <v>243</v>
      </c>
      <c r="H26" s="93"/>
      <c r="I26" s="95"/>
    </row>
    <row r="27" spans="1:9" ht="14.45" customHeight="1">
      <c r="A27" s="68"/>
      <c r="B27" s="97"/>
      <c r="C27" s="79"/>
      <c r="D27" s="71"/>
      <c r="E27" s="3" t="s">
        <v>244</v>
      </c>
      <c r="F27" s="77"/>
      <c r="G27" s="3" t="s">
        <v>245</v>
      </c>
      <c r="H27" s="93"/>
      <c r="I27" s="95"/>
    </row>
    <row r="28" spans="1:9" ht="246" customHeight="1">
      <c r="A28" s="68"/>
      <c r="B28" s="98"/>
      <c r="C28" s="100"/>
      <c r="D28" s="100"/>
      <c r="E28" s="51" t="s">
        <v>246</v>
      </c>
      <c r="F28" s="77"/>
      <c r="H28" s="101"/>
      <c r="I28" s="102"/>
    </row>
    <row r="29" spans="1:9" ht="14.45" customHeight="1">
      <c r="A29" s="68"/>
      <c r="B29" s="77" t="s">
        <v>247</v>
      </c>
      <c r="C29" s="99"/>
      <c r="D29" s="99" t="str">
        <f t="shared" ref="D29" si="5">IF(C29=1,E29,IF(C29=2,E30,IF(C29=3,E31,IF(C29=4,E32," "))))</f>
        <v xml:space="preserve"> </v>
      </c>
      <c r="E29" s="3" t="s">
        <v>248</v>
      </c>
      <c r="F29" s="70" t="str">
        <f>IF(C29=1,G29,IF(C29=2,G30,IF(C29=3,G31," ")))</f>
        <v xml:space="preserve"> </v>
      </c>
      <c r="G29" s="2" t="s">
        <v>249</v>
      </c>
      <c r="H29" s="91"/>
      <c r="I29" s="85"/>
    </row>
    <row r="30" spans="1:9" ht="14.45" customHeight="1">
      <c r="A30" s="68"/>
      <c r="B30" s="97"/>
      <c r="C30" s="71"/>
      <c r="D30" s="71"/>
      <c r="E30" s="3" t="s">
        <v>250</v>
      </c>
      <c r="F30" s="70"/>
      <c r="G30" s="2" t="s">
        <v>251</v>
      </c>
      <c r="H30" s="93"/>
      <c r="I30" s="95"/>
    </row>
    <row r="31" spans="1:9" ht="14.45" customHeight="1" thickBot="1">
      <c r="A31" s="68"/>
      <c r="B31" s="97"/>
      <c r="C31" s="71"/>
      <c r="D31" s="71"/>
      <c r="E31" s="4" t="s">
        <v>252</v>
      </c>
      <c r="F31" s="77"/>
      <c r="G31" s="4" t="s">
        <v>253</v>
      </c>
      <c r="H31" s="93"/>
      <c r="I31" s="95"/>
    </row>
    <row r="32" spans="1:9" ht="246" customHeight="1" thickBot="1">
      <c r="A32" s="69"/>
      <c r="B32" s="103"/>
      <c r="C32" s="80"/>
      <c r="D32" s="80"/>
      <c r="E32" s="53" t="s">
        <v>254</v>
      </c>
      <c r="F32" s="90"/>
      <c r="G32" s="54"/>
      <c r="H32" s="94"/>
      <c r="I32" s="96"/>
    </row>
  </sheetData>
  <mergeCells count="44">
    <mergeCell ref="A3:I3"/>
    <mergeCell ref="B5:B8"/>
    <mergeCell ref="C5:C8"/>
    <mergeCell ref="D5:D8"/>
    <mergeCell ref="F5:F8"/>
    <mergeCell ref="H5:H8"/>
    <mergeCell ref="I5:I8"/>
    <mergeCell ref="A5:A32"/>
    <mergeCell ref="H9:H12"/>
    <mergeCell ref="I9:I12"/>
    <mergeCell ref="B13:B16"/>
    <mergeCell ref="C13:C16"/>
    <mergeCell ref="D13:D16"/>
    <mergeCell ref="F13:F16"/>
    <mergeCell ref="H13:H16"/>
    <mergeCell ref="I13:I16"/>
    <mergeCell ref="B9:B12"/>
    <mergeCell ref="C9:C12"/>
    <mergeCell ref="D9:D12"/>
    <mergeCell ref="F9:F12"/>
    <mergeCell ref="H21:H24"/>
    <mergeCell ref="I21:I24"/>
    <mergeCell ref="B17:B20"/>
    <mergeCell ref="C17:C20"/>
    <mergeCell ref="D17:D20"/>
    <mergeCell ref="F17:F20"/>
    <mergeCell ref="H17:H20"/>
    <mergeCell ref="I17:I20"/>
    <mergeCell ref="B21:B24"/>
    <mergeCell ref="C21:C24"/>
    <mergeCell ref="D21:D24"/>
    <mergeCell ref="F21:F24"/>
    <mergeCell ref="H29:H32"/>
    <mergeCell ref="I29:I32"/>
    <mergeCell ref="B25:B28"/>
    <mergeCell ref="C25:C28"/>
    <mergeCell ref="D25:D28"/>
    <mergeCell ref="F25:F28"/>
    <mergeCell ref="H25:H28"/>
    <mergeCell ref="I25:I28"/>
    <mergeCell ref="B29:B32"/>
    <mergeCell ref="C29:C32"/>
    <mergeCell ref="D29:D32"/>
    <mergeCell ref="F29:F32"/>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283795A0-DBC3-49CC-9A80-B7F40C69019A}">
          <x14:formula1>
            <xm:f>NA!$A$1:$A$5</xm:f>
          </x14:formula1>
          <xm:sqref>C5:C32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524F3-634A-48DE-808E-EF66986F79E4}">
  <dimension ref="A2:I24"/>
  <sheetViews>
    <sheetView showGridLines="0" topLeftCell="A19" zoomScale="70" zoomScaleNormal="70" workbookViewId="0">
      <selection activeCell="E24" sqref="E24"/>
    </sheetView>
  </sheetViews>
  <sheetFormatPr defaultRowHeight="15"/>
  <cols>
    <col min="1" max="1" width="25" customWidth="1"/>
    <col min="2" max="2" width="39.5703125" customWidth="1"/>
    <col min="3" max="3" width="12.7109375" customWidth="1"/>
    <col min="4" max="4" width="35.7109375" customWidth="1"/>
    <col min="5" max="5" width="16" customWidth="1"/>
    <col min="6" max="6" width="129.140625" customWidth="1"/>
    <col min="7" max="7" width="15.28515625" customWidth="1"/>
    <col min="8" max="8" width="31.28515625" customWidth="1"/>
    <col min="9" max="9" width="54.7109375" customWidth="1"/>
  </cols>
  <sheetData>
    <row r="2" spans="1:9" ht="75" customHeight="1" thickBot="1"/>
    <row r="3" spans="1:9" ht="46.15" customHeight="1">
      <c r="A3" s="64" t="s">
        <v>255</v>
      </c>
      <c r="B3" s="65"/>
      <c r="C3" s="65"/>
      <c r="D3" s="65"/>
      <c r="E3" s="65"/>
      <c r="F3" s="65"/>
      <c r="G3" s="65"/>
      <c r="H3" s="65"/>
      <c r="I3" s="66"/>
    </row>
    <row r="4" spans="1:9" ht="42">
      <c r="A4" s="5" t="s">
        <v>53</v>
      </c>
      <c r="B4" s="6" t="s">
        <v>54</v>
      </c>
      <c r="C4" s="6" t="s">
        <v>55</v>
      </c>
      <c r="D4" s="6" t="s">
        <v>56</v>
      </c>
      <c r="E4" s="6" t="s">
        <v>56</v>
      </c>
      <c r="F4" s="6" t="s">
        <v>57</v>
      </c>
      <c r="G4" s="6" t="s">
        <v>57</v>
      </c>
      <c r="H4" s="6" t="s">
        <v>58</v>
      </c>
      <c r="I4" s="7" t="s">
        <v>59</v>
      </c>
    </row>
    <row r="5" spans="1:9" ht="14.45" customHeight="1">
      <c r="A5" s="67" t="s">
        <v>255</v>
      </c>
      <c r="B5" s="70" t="s">
        <v>256</v>
      </c>
      <c r="C5" s="71"/>
      <c r="D5" s="71" t="str">
        <f>IF(C5=1,E5,IF(C5=2,E6,IF(C5=3,E7,IF(C5=4,E8," "))))</f>
        <v xml:space="preserve"> </v>
      </c>
      <c r="E5" s="42" t="s">
        <v>257</v>
      </c>
      <c r="F5" s="70" t="str">
        <f>IF(C5=1,G5,IF(C5=2,G6,IF(C5=3,G7," ")))</f>
        <v xml:space="preserve"> </v>
      </c>
      <c r="G5" s="43" t="s">
        <v>258</v>
      </c>
      <c r="H5" s="83"/>
      <c r="I5" s="84"/>
    </row>
    <row r="6" spans="1:9" ht="14.45" customHeight="1">
      <c r="A6" s="68"/>
      <c r="B6" s="70"/>
      <c r="C6" s="71"/>
      <c r="D6" s="71"/>
      <c r="E6" s="42" t="s">
        <v>259</v>
      </c>
      <c r="F6" s="70"/>
      <c r="G6" s="43" t="s">
        <v>260</v>
      </c>
      <c r="H6" s="83"/>
      <c r="I6" s="84"/>
    </row>
    <row r="7" spans="1:9" ht="14.45" customHeight="1">
      <c r="A7" s="68"/>
      <c r="B7" s="70"/>
      <c r="C7" s="71"/>
      <c r="D7" s="71"/>
      <c r="E7" s="42" t="s">
        <v>261</v>
      </c>
      <c r="F7" s="70"/>
      <c r="G7" s="42" t="s">
        <v>262</v>
      </c>
      <c r="H7" s="83"/>
      <c r="I7" s="84"/>
    </row>
    <row r="8" spans="1:9" ht="246" customHeight="1">
      <c r="A8" s="68"/>
      <c r="B8" s="70"/>
      <c r="C8" s="71"/>
      <c r="D8" s="71"/>
      <c r="E8" s="29" t="s">
        <v>263</v>
      </c>
      <c r="F8" s="70"/>
      <c r="H8" s="83"/>
      <c r="I8" s="84"/>
    </row>
    <row r="9" spans="1:9" ht="14.45" customHeight="1">
      <c r="A9" s="68"/>
      <c r="B9" s="70" t="s">
        <v>264</v>
      </c>
      <c r="C9" s="71"/>
      <c r="D9" s="71" t="str">
        <f t="shared" ref="D9" si="0">IF(C9=1,E9,IF(C9=2,E10,IF(C9=3,E11,IF(C9=4,E12," "))))</f>
        <v xml:space="preserve"> </v>
      </c>
      <c r="E9" s="3" t="s">
        <v>265</v>
      </c>
      <c r="F9" s="74" t="str">
        <f>IF(C9=1,G9,IF(C9=2,G10,IF(C9=3,G11," ")))</f>
        <v xml:space="preserve"> </v>
      </c>
      <c r="G9" s="3" t="s">
        <v>266</v>
      </c>
      <c r="H9" s="83"/>
      <c r="I9" s="84"/>
    </row>
    <row r="10" spans="1:9" ht="14.45" customHeight="1">
      <c r="A10" s="68"/>
      <c r="B10" s="70"/>
      <c r="C10" s="71"/>
      <c r="D10" s="71"/>
      <c r="E10" s="3" t="s">
        <v>267</v>
      </c>
      <c r="F10" s="74"/>
      <c r="G10" s="3" t="s">
        <v>268</v>
      </c>
      <c r="H10" s="83"/>
      <c r="I10" s="84"/>
    </row>
    <row r="11" spans="1:9" ht="14.45" customHeight="1">
      <c r="A11" s="68"/>
      <c r="B11" s="70"/>
      <c r="C11" s="71"/>
      <c r="D11" s="71"/>
      <c r="E11" s="3" t="s">
        <v>269</v>
      </c>
      <c r="F11" s="74"/>
      <c r="G11" s="2" t="s">
        <v>270</v>
      </c>
      <c r="H11" s="83"/>
      <c r="I11" s="84"/>
    </row>
    <row r="12" spans="1:9" ht="280.89999999999998" customHeight="1">
      <c r="A12" s="68"/>
      <c r="B12" s="70"/>
      <c r="C12" s="71"/>
      <c r="D12" s="71"/>
      <c r="E12" s="51" t="s">
        <v>271</v>
      </c>
      <c r="F12" s="74"/>
      <c r="H12" s="83"/>
      <c r="I12" s="84"/>
    </row>
    <row r="13" spans="1:9" ht="14.45" customHeight="1">
      <c r="A13" s="68"/>
      <c r="B13" s="70" t="s">
        <v>272</v>
      </c>
      <c r="C13" s="71"/>
      <c r="D13" s="71" t="str">
        <f t="shared" ref="D13" si="1">IF(C13=1,E13,IF(C13=2,E14,IF(C13=3,E15,IF(C13=4,E16," "))))</f>
        <v xml:space="preserve"> </v>
      </c>
      <c r="E13" s="3" t="s">
        <v>273</v>
      </c>
      <c r="F13" s="74" t="str">
        <f>IF(C13=1,G13,IF(C13=2,G14,IF(C13=3,G15," ")))</f>
        <v xml:space="preserve"> </v>
      </c>
      <c r="G13" s="2" t="s">
        <v>274</v>
      </c>
      <c r="H13" s="83"/>
      <c r="I13" s="84"/>
    </row>
    <row r="14" spans="1:9" ht="14.45" customHeight="1">
      <c r="A14" s="68"/>
      <c r="B14" s="70"/>
      <c r="C14" s="71"/>
      <c r="D14" s="71"/>
      <c r="E14" s="3" t="s">
        <v>275</v>
      </c>
      <c r="F14" s="74"/>
      <c r="G14" s="3" t="s">
        <v>276</v>
      </c>
      <c r="H14" s="83"/>
      <c r="I14" s="84"/>
    </row>
    <row r="15" spans="1:9" ht="14.45" customHeight="1">
      <c r="A15" s="68"/>
      <c r="B15" s="70"/>
      <c r="C15" s="71"/>
      <c r="D15" s="71"/>
      <c r="E15" s="3" t="s">
        <v>277</v>
      </c>
      <c r="F15" s="74"/>
      <c r="G15" s="3" t="s">
        <v>278</v>
      </c>
      <c r="H15" s="83"/>
      <c r="I15" s="84"/>
    </row>
    <row r="16" spans="1:9" ht="267.60000000000002" customHeight="1">
      <c r="A16" s="68"/>
      <c r="B16" s="70"/>
      <c r="C16" s="71"/>
      <c r="D16" s="71"/>
      <c r="E16" s="51" t="s">
        <v>279</v>
      </c>
      <c r="F16" s="74"/>
      <c r="H16" s="83"/>
      <c r="I16" s="84"/>
    </row>
    <row r="17" spans="1:9" ht="14.45" customHeight="1">
      <c r="A17" s="68"/>
      <c r="B17" s="70" t="s">
        <v>280</v>
      </c>
      <c r="C17" s="71"/>
      <c r="D17" s="71" t="str">
        <f t="shared" ref="D17" si="2">IF(C17=1,E17,IF(C17=2,E18,IF(C17=3,E19,IF(C17=4,E20," "))))</f>
        <v xml:space="preserve"> </v>
      </c>
      <c r="E17" s="3" t="s">
        <v>281</v>
      </c>
      <c r="F17" s="70" t="str">
        <f>IF(C17=1,G17,IF(C17=2,G18,IF(C17=3,G19," ")))</f>
        <v xml:space="preserve"> </v>
      </c>
      <c r="G17" s="3" t="s">
        <v>282</v>
      </c>
      <c r="H17" s="83"/>
      <c r="I17" s="84"/>
    </row>
    <row r="18" spans="1:9" ht="14.45" customHeight="1">
      <c r="A18" s="68"/>
      <c r="B18" s="70"/>
      <c r="C18" s="71"/>
      <c r="D18" s="71"/>
      <c r="E18" s="3" t="s">
        <v>283</v>
      </c>
      <c r="F18" s="70"/>
      <c r="G18" s="3" t="s">
        <v>284</v>
      </c>
      <c r="H18" s="83"/>
      <c r="I18" s="84"/>
    </row>
    <row r="19" spans="1:9" ht="14.45" customHeight="1">
      <c r="A19" s="68"/>
      <c r="B19" s="70"/>
      <c r="C19" s="71"/>
      <c r="D19" s="71"/>
      <c r="E19" s="3" t="s">
        <v>285</v>
      </c>
      <c r="F19" s="70"/>
      <c r="G19" s="3" t="s">
        <v>286</v>
      </c>
      <c r="H19" s="83"/>
      <c r="I19" s="84"/>
    </row>
    <row r="20" spans="1:9" ht="246" customHeight="1">
      <c r="A20" s="68"/>
      <c r="B20" s="70"/>
      <c r="C20" s="71"/>
      <c r="D20" s="71"/>
      <c r="E20" s="51" t="s">
        <v>287</v>
      </c>
      <c r="F20" s="70"/>
      <c r="H20" s="83"/>
      <c r="I20" s="84"/>
    </row>
    <row r="21" spans="1:9" ht="14.45" customHeight="1">
      <c r="A21" s="68"/>
      <c r="B21" s="70" t="s">
        <v>288</v>
      </c>
      <c r="C21" s="71"/>
      <c r="D21" s="71" t="str">
        <f t="shared" ref="D21" si="3">IF(C21=1,E21,IF(C21=2,E22,IF(C21=3,E23,IF(C21=4,E24," "))))</f>
        <v xml:space="preserve"> </v>
      </c>
      <c r="E21" s="3" t="s">
        <v>289</v>
      </c>
      <c r="F21" s="70" t="str">
        <f>IF(C21=1,G21,IF(C21=2,G22,IF(C21=3,G23," ")))</f>
        <v xml:space="preserve"> </v>
      </c>
      <c r="G21" s="3" t="s">
        <v>290</v>
      </c>
      <c r="H21" s="83"/>
      <c r="I21" s="84"/>
    </row>
    <row r="22" spans="1:9" ht="14.45" customHeight="1">
      <c r="A22" s="68"/>
      <c r="B22" s="70"/>
      <c r="C22" s="71"/>
      <c r="D22" s="71"/>
      <c r="E22" s="3" t="s">
        <v>291</v>
      </c>
      <c r="F22" s="70"/>
      <c r="G22" s="3" t="s">
        <v>292</v>
      </c>
      <c r="H22" s="83"/>
      <c r="I22" s="84"/>
    </row>
    <row r="23" spans="1:9" ht="14.45" customHeight="1" thickBot="1">
      <c r="A23" s="68"/>
      <c r="B23" s="77"/>
      <c r="C23" s="71"/>
      <c r="D23" s="71"/>
      <c r="E23" s="4" t="s">
        <v>293</v>
      </c>
      <c r="F23" s="77"/>
      <c r="G23" s="4" t="s">
        <v>294</v>
      </c>
      <c r="H23" s="91"/>
      <c r="I23" s="85"/>
    </row>
    <row r="24" spans="1:9" ht="244.15" customHeight="1" thickBot="1">
      <c r="A24" s="69"/>
      <c r="B24" s="78"/>
      <c r="C24" s="80"/>
      <c r="D24" s="80"/>
      <c r="E24" s="53" t="s">
        <v>295</v>
      </c>
      <c r="F24" s="90"/>
      <c r="G24" s="54"/>
      <c r="H24" s="92"/>
      <c r="I24" s="86"/>
    </row>
  </sheetData>
  <mergeCells count="32">
    <mergeCell ref="A3:I3"/>
    <mergeCell ref="A5:A24"/>
    <mergeCell ref="B5:B8"/>
    <mergeCell ref="C5:C8"/>
    <mergeCell ref="D5:D8"/>
    <mergeCell ref="F5:F8"/>
    <mergeCell ref="H5:H8"/>
    <mergeCell ref="I5:I8"/>
    <mergeCell ref="B9:B12"/>
    <mergeCell ref="C9:C12"/>
    <mergeCell ref="D9:D12"/>
    <mergeCell ref="F9:F12"/>
    <mergeCell ref="H9:H12"/>
    <mergeCell ref="I9:I12"/>
    <mergeCell ref="B13:B16"/>
    <mergeCell ref="C13:C16"/>
    <mergeCell ref="D13:D16"/>
    <mergeCell ref="F13:F16"/>
    <mergeCell ref="H13:H16"/>
    <mergeCell ref="I13:I16"/>
    <mergeCell ref="I21:I24"/>
    <mergeCell ref="I17:I20"/>
    <mergeCell ref="B17:B20"/>
    <mergeCell ref="C17:C20"/>
    <mergeCell ref="D17:D20"/>
    <mergeCell ref="F17:F20"/>
    <mergeCell ref="H17:H20"/>
    <mergeCell ref="B21:B24"/>
    <mergeCell ref="C21:C24"/>
    <mergeCell ref="D21:D24"/>
    <mergeCell ref="F21:F24"/>
    <mergeCell ref="H21:H24"/>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E2A14CD3-AC8C-40C3-80AF-F536906A3C6A}">
          <x14:formula1>
            <xm:f>NA!$A$1:$A$5</xm:f>
          </x14:formula1>
          <xm:sqref>C5:C24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D7751-958B-4B3A-8760-3F17FB80BA44}">
  <dimension ref="A2:I20"/>
  <sheetViews>
    <sheetView showGridLines="0" topLeftCell="A12" zoomScale="70" zoomScaleNormal="70" workbookViewId="0">
      <selection activeCell="F17" sqref="F17:F20"/>
    </sheetView>
  </sheetViews>
  <sheetFormatPr defaultRowHeight="15"/>
  <cols>
    <col min="1" max="1" width="25" customWidth="1"/>
    <col min="2" max="2" width="39.5703125" customWidth="1"/>
    <col min="3" max="3" width="12.7109375" customWidth="1"/>
    <col min="4" max="4" width="35.7109375" customWidth="1"/>
    <col min="5" max="5" width="15" customWidth="1"/>
    <col min="6" max="6" width="129.140625" customWidth="1"/>
    <col min="7" max="7" width="12" customWidth="1"/>
    <col min="8" max="8" width="31.28515625" customWidth="1"/>
    <col min="9" max="9" width="54.7109375" customWidth="1"/>
  </cols>
  <sheetData>
    <row r="2" spans="1:9" ht="75" customHeight="1" thickBot="1"/>
    <row r="3" spans="1:9" ht="46.15" customHeight="1">
      <c r="A3" s="64" t="s">
        <v>296</v>
      </c>
      <c r="B3" s="65"/>
      <c r="C3" s="65"/>
      <c r="D3" s="65"/>
      <c r="E3" s="65"/>
      <c r="F3" s="65"/>
      <c r="G3" s="65"/>
      <c r="H3" s="65"/>
      <c r="I3" s="66"/>
    </row>
    <row r="4" spans="1:9" ht="63">
      <c r="A4" s="5" t="s">
        <v>53</v>
      </c>
      <c r="B4" s="6" t="s">
        <v>54</v>
      </c>
      <c r="C4" s="6" t="s">
        <v>55</v>
      </c>
      <c r="D4" s="6" t="s">
        <v>56</v>
      </c>
      <c r="E4" s="6" t="s">
        <v>56</v>
      </c>
      <c r="F4" s="6" t="s">
        <v>57</v>
      </c>
      <c r="G4" s="6" t="s">
        <v>57</v>
      </c>
      <c r="H4" s="6" t="s">
        <v>58</v>
      </c>
      <c r="I4" s="7" t="s">
        <v>59</v>
      </c>
    </row>
    <row r="5" spans="1:9" ht="14.45" customHeight="1">
      <c r="A5" s="67" t="s">
        <v>296</v>
      </c>
      <c r="B5" s="70" t="s">
        <v>297</v>
      </c>
      <c r="C5" s="71"/>
      <c r="D5" s="71" t="str">
        <f>IF(C5=1,E5,IF(C5=2,E6,IF(C5=3,E7,IF(C5=4,E8," "))))</f>
        <v xml:space="preserve"> </v>
      </c>
      <c r="E5" s="3" t="s">
        <v>298</v>
      </c>
      <c r="F5" s="70" t="str">
        <f>IF(C5=1,G5,IF(C5=2,G6,IF(C5=3,G7," ")))</f>
        <v xml:space="preserve"> </v>
      </c>
      <c r="G5" s="2" t="s">
        <v>299</v>
      </c>
      <c r="H5" s="83"/>
      <c r="I5" s="84"/>
    </row>
    <row r="6" spans="1:9" ht="14.45" customHeight="1">
      <c r="A6" s="68"/>
      <c r="B6" s="70"/>
      <c r="C6" s="71"/>
      <c r="D6" s="71"/>
      <c r="E6" s="3" t="s">
        <v>300</v>
      </c>
      <c r="F6" s="70"/>
      <c r="G6" s="2" t="s">
        <v>301</v>
      </c>
      <c r="H6" s="83"/>
      <c r="I6" s="84"/>
    </row>
    <row r="7" spans="1:9" ht="14.45" customHeight="1">
      <c r="A7" s="68"/>
      <c r="B7" s="70"/>
      <c r="C7" s="71"/>
      <c r="D7" s="71"/>
      <c r="E7" s="3" t="s">
        <v>302</v>
      </c>
      <c r="F7" s="70"/>
      <c r="G7" s="2" t="s">
        <v>303</v>
      </c>
      <c r="H7" s="83"/>
      <c r="I7" s="84"/>
    </row>
    <row r="8" spans="1:9" ht="246" customHeight="1">
      <c r="A8" s="68"/>
      <c r="B8" s="70"/>
      <c r="C8" s="71"/>
      <c r="D8" s="71"/>
      <c r="E8" t="s">
        <v>304</v>
      </c>
      <c r="F8" s="70"/>
      <c r="H8" s="83"/>
      <c r="I8" s="84"/>
    </row>
    <row r="9" spans="1:9" ht="14.45" customHeight="1">
      <c r="A9" s="68"/>
      <c r="B9" s="70" t="s">
        <v>305</v>
      </c>
      <c r="C9" s="71"/>
      <c r="D9" s="71" t="str">
        <f t="shared" ref="D9" si="0">IF(C9=1,E9,IF(C9=2,E10,IF(C9=3,E11,IF(C9=4,E12," "))))</f>
        <v xml:space="preserve"> </v>
      </c>
      <c r="E9" s="3" t="s">
        <v>306</v>
      </c>
      <c r="F9" s="74" t="str">
        <f>IF(C9=1,G9,IF(C9=2,G10,IF(C9=3,G11," ")))</f>
        <v xml:space="preserve"> </v>
      </c>
      <c r="G9" s="3" t="s">
        <v>307</v>
      </c>
      <c r="H9" s="83"/>
      <c r="I9" s="84"/>
    </row>
    <row r="10" spans="1:9" ht="14.45" customHeight="1">
      <c r="A10" s="68"/>
      <c r="B10" s="70"/>
      <c r="C10" s="71"/>
      <c r="D10" s="71"/>
      <c r="E10" s="3" t="s">
        <v>308</v>
      </c>
      <c r="F10" s="74"/>
      <c r="G10" s="3" t="s">
        <v>309</v>
      </c>
      <c r="H10" s="83"/>
      <c r="I10" s="84"/>
    </row>
    <row r="11" spans="1:9" ht="14.45" customHeight="1">
      <c r="A11" s="68"/>
      <c r="B11" s="70"/>
      <c r="C11" s="71"/>
      <c r="D11" s="71"/>
      <c r="E11" s="3" t="s">
        <v>310</v>
      </c>
      <c r="F11" s="74"/>
      <c r="G11" s="3" t="s">
        <v>311</v>
      </c>
      <c r="H11" s="83"/>
      <c r="I11" s="84"/>
    </row>
    <row r="12" spans="1:9" ht="280.89999999999998" customHeight="1">
      <c r="A12" s="68"/>
      <c r="B12" s="70"/>
      <c r="C12" s="71"/>
      <c r="D12" s="71"/>
      <c r="E12" s="51" t="s">
        <v>312</v>
      </c>
      <c r="F12" s="74"/>
      <c r="H12" s="83"/>
      <c r="I12" s="84"/>
    </row>
    <row r="13" spans="1:9" ht="14.45" customHeight="1">
      <c r="A13" s="68"/>
      <c r="B13" s="70" t="s">
        <v>313</v>
      </c>
      <c r="C13" s="71"/>
      <c r="D13" s="71" t="str">
        <f t="shared" ref="D13" si="1">IF(C13=1,E13,IF(C13=2,E14,IF(C13=3,E15,IF(C13=4,E16," "))))</f>
        <v xml:space="preserve"> </v>
      </c>
      <c r="E13" s="3" t="s">
        <v>314</v>
      </c>
      <c r="F13" s="70" t="str">
        <f>IF(C13=1,G13,IF(C13=2,G14,IF(C13=3,G15," ")))</f>
        <v xml:space="preserve"> </v>
      </c>
      <c r="G13" s="3" t="s">
        <v>315</v>
      </c>
      <c r="H13" s="83"/>
      <c r="I13" s="84"/>
    </row>
    <row r="14" spans="1:9" ht="14.45" customHeight="1">
      <c r="A14" s="68"/>
      <c r="B14" s="70"/>
      <c r="C14" s="71"/>
      <c r="D14" s="71"/>
      <c r="E14" s="3" t="s">
        <v>316</v>
      </c>
      <c r="F14" s="70"/>
      <c r="G14" s="3" t="s">
        <v>317</v>
      </c>
      <c r="H14" s="83"/>
      <c r="I14" s="84"/>
    </row>
    <row r="15" spans="1:9" ht="14.45" customHeight="1">
      <c r="A15" s="68"/>
      <c r="B15" s="70"/>
      <c r="C15" s="71"/>
      <c r="D15" s="71"/>
      <c r="E15" s="3" t="s">
        <v>318</v>
      </c>
      <c r="F15" s="70"/>
      <c r="G15" s="3" t="s">
        <v>319</v>
      </c>
      <c r="H15" s="83"/>
      <c r="I15" s="84"/>
    </row>
    <row r="16" spans="1:9" ht="246" customHeight="1">
      <c r="A16" s="68"/>
      <c r="B16" s="70"/>
      <c r="C16" s="71"/>
      <c r="D16" s="71"/>
      <c r="E16" s="51" t="s">
        <v>320</v>
      </c>
      <c r="F16" s="70"/>
      <c r="H16" s="83"/>
      <c r="I16" s="84"/>
    </row>
    <row r="17" spans="1:9" ht="14.45" customHeight="1">
      <c r="A17" s="68"/>
      <c r="B17" s="70" t="s">
        <v>321</v>
      </c>
      <c r="C17" s="71"/>
      <c r="D17" s="71" t="str">
        <f t="shared" ref="D17" si="2">IF(C17=1,E17,IF(C17=2,E18,IF(C17=3,E19,IF(C17=4,E20," "))))</f>
        <v xml:space="preserve"> </v>
      </c>
      <c r="E17" s="3" t="s">
        <v>322</v>
      </c>
      <c r="F17" s="70" t="str">
        <f>IF(C17=1,G17,IF(C17=2,G18,IF(C17=3,G19," ")))</f>
        <v xml:space="preserve"> </v>
      </c>
      <c r="G17" s="3" t="s">
        <v>323</v>
      </c>
      <c r="H17" s="83"/>
      <c r="I17" s="84"/>
    </row>
    <row r="18" spans="1:9" ht="14.45" customHeight="1">
      <c r="A18" s="68"/>
      <c r="B18" s="70"/>
      <c r="C18" s="71"/>
      <c r="D18" s="71"/>
      <c r="E18" s="3" t="s">
        <v>324</v>
      </c>
      <c r="F18" s="70"/>
      <c r="G18" s="3" t="s">
        <v>325</v>
      </c>
      <c r="H18" s="83"/>
      <c r="I18" s="84"/>
    </row>
    <row r="19" spans="1:9" ht="14.45" customHeight="1" thickBot="1">
      <c r="A19" s="68"/>
      <c r="B19" s="77"/>
      <c r="C19" s="71"/>
      <c r="D19" s="71"/>
      <c r="E19" s="57" t="s">
        <v>326</v>
      </c>
      <c r="F19" s="77"/>
      <c r="G19" s="4" t="s">
        <v>327</v>
      </c>
      <c r="H19" s="91"/>
      <c r="I19" s="85"/>
    </row>
    <row r="20" spans="1:9" ht="244.15" customHeight="1" thickBot="1">
      <c r="A20" s="69"/>
      <c r="B20" s="78"/>
      <c r="C20" s="80"/>
      <c r="D20" s="80"/>
      <c r="E20" s="53" t="s">
        <v>328</v>
      </c>
      <c r="F20" s="90"/>
      <c r="G20" s="54"/>
      <c r="H20" s="92"/>
      <c r="I20" s="86"/>
    </row>
  </sheetData>
  <mergeCells count="26">
    <mergeCell ref="A3:I3"/>
    <mergeCell ref="A5:A20"/>
    <mergeCell ref="B5:B8"/>
    <mergeCell ref="C5:C8"/>
    <mergeCell ref="D5:D8"/>
    <mergeCell ref="F5:F8"/>
    <mergeCell ref="H5:H8"/>
    <mergeCell ref="I5:I8"/>
    <mergeCell ref="B9:B12"/>
    <mergeCell ref="C9:C12"/>
    <mergeCell ref="D9:D12"/>
    <mergeCell ref="F9:F12"/>
    <mergeCell ref="H9:H12"/>
    <mergeCell ref="I9:I12"/>
    <mergeCell ref="I17:I20"/>
    <mergeCell ref="B13:B16"/>
    <mergeCell ref="C13:C16"/>
    <mergeCell ref="D13:D16"/>
    <mergeCell ref="F13:F16"/>
    <mergeCell ref="H13:H16"/>
    <mergeCell ref="I13:I16"/>
    <mergeCell ref="B17:B20"/>
    <mergeCell ref="C17:C20"/>
    <mergeCell ref="D17:D20"/>
    <mergeCell ref="F17:F20"/>
    <mergeCell ref="H17:H20"/>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E216BA43-D288-4C76-9493-EF10A4BE96E3}">
          <x14:formula1>
            <xm:f>NA!$A$1:$A$5</xm:f>
          </x14:formula1>
          <xm:sqref>C5:C20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Nika da Silva Cavalheiro</dc:creator>
  <cp:keywords/>
  <dc:description/>
  <cp:lastModifiedBy>Nikolina Babić</cp:lastModifiedBy>
  <cp:revision/>
  <dcterms:created xsi:type="dcterms:W3CDTF">2025-04-09T11:03:29Z</dcterms:created>
  <dcterms:modified xsi:type="dcterms:W3CDTF">2025-10-22T12:03:24Z</dcterms:modified>
  <cp:category/>
  <cp:contentStatus/>
</cp:coreProperties>
</file>